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БЮДЖЕТА'!$A$9:$F$465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<sst xmlns="http://schemas.openxmlformats.org/spreadsheetml/2006/main" count="1854" uniqueCount="401">
  <si>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</si>
  <si>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</si>
  <si>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</si>
  <si>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</si>
  <si>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</si>
  <si>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</si>
  <si>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</si>
  <si>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</si>
  <si>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</si>
  <si>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</si>
  <si>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</si>
  <si>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</si>
  <si>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</si>
  <si>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</si>
  <si>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</si>
  <si>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</si>
  <si>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</si>
  <si>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</si>
  <si>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</si>
  <si>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</si>
  <si>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</si>
  <si>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</si>
  <si>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</si>
  <si>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</si>
  <si>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</si>
  <si>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</si>
  <si>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</si>
  <si>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</si>
  <si>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</si>
  <si>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</si>
  <si>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</si>
  <si>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</si>
  <si>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</si>
  <si>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</si>
  <si>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</si>
  <si>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</si>
  <si>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</si>
  <si>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</si>
  <si>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</si>
  <si>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</si>
  <si>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</si>
  <si>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</si>
  <si>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</si>
  <si>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</si>
  <si>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</si>
  <si>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</si>
  <si>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</si>
  <si>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</si>
  <si>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</si>
  <si>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</si>
  <si>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</si>
  <si>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</si>
  <si>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</si>
  <si>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</si>
  <si>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</si>
  <si>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</si>
  <si>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</si>
  <si>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</si>
  <si>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</si>
  <si>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</si>
  <si>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</si>
  <si>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</si>
  <si>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</si>
  <si>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</si>
  <si>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</si>
  <si>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</si>
  <si>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</si>
  <si>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</si>
  <si>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</si>
  <si>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</si>
  <si>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</si>
  <si>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</si>
  <si>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</si>
  <si>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</si>
  <si>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</si>
  <si>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</si>
  <si>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</si>
  <si>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</si>
  <si>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</si>
  <si>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</si>
  <si>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</si>
  <si>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</si>
  <si>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</si>
  <si>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</si>
  <si>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</si>
  <si>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</si>
  <si>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</si>
  <si>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</si>
  <si>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</si>
  <si>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</si>
  <si>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</si>
  <si>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</si>
  <si>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</si>
  <si>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</si>
  <si>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</si>
  <si>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</si>
  <si>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</si>
  <si>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</si>
  <si>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</si>
  <si>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</si>
  <si>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</si>
  <si>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</si>
  <si>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</si>
  <si>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</si>
  <si>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</si>
  <si>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</si>
  <si>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</si>
  <si>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</si>
  <si>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</si>
  <si>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</si>
  <si>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</si>
  <si>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</si>
  <si>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</si>
  <si>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</si>
  <si>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</si>
  <si>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</si>
  <si>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</si>
  <si>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</si>
  <si>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</si>
  <si>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</si>
  <si>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</si>
  <si>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</si>
  <si>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</si>
  <si>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</si>
  <si>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</si>
  <si>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</si>
  <si>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</si>
  <si>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</si>
  <si>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</si>
  <si>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</si>
  <si>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</si>
  <si>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</si>
  <si>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</si>
  <si>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</si>
  <si>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</si>
  <si>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</si>
  <si>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</si>
  <si>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</si>
  <si>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</si>
  <si>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</si>
  <si>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</si>
  <si>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</si>
  <si>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</si>
  <si>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</si>
  <si>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</si>
  <si>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</si>
  <si>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</si>
  <si>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</si>
  <si>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</si>
  <si>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</si>
  <si>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</si>
  <si>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</si>
  <si>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</si>
  <si>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</si>
  <si>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</si>
  <si>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</si>
  <si>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</si>
  <si>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</si>
  <si>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</si>
  <si>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</si>
  <si>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</si>
  <si>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</si>
  <si>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</si>
  <si>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</si>
  <si>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</si>
  <si>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</si>
  <si>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</si>
  <si>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</si>
  <si>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</si>
  <si>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</si>
  <si>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</si>
  <si>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</si>
  <si>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</si>
  <si>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</si>
  <si>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</si>
  <si>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</si>
  <si>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</si>
  <si>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</si>
  <si>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</si>
  <si>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</si>
  <si>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</si>
  <si>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</si>
  <si>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</si>
  <si>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</si>
  <si>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</si>
  <si>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</si>
  <si>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</si>
  <si>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</si>
  <si>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</si>
  <si>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</si>
  <si>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</si>
  <si>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</si>
  <si>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</si>
  <si>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</si>
  <si>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</si>
  <si>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</si>
  <si>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</si>
  <si>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</si>
  <si>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</si>
  <si>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</si>
  <si>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</si>
  <si>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</si>
  <si>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</si>
  <si>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</si>
  <si>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</si>
  <si>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</si>
  <si>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</si>
  <si>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</si>
  <si>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</si>
  <si>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</si>
  <si>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</si>
  <si>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</si>
  <si>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</si>
  <si>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</si>
  <si>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</si>
  <si>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</si>
  <si>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</si>
  <si>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</si>
  <si>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</si>
  <si>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</si>
  <si>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</si>
  <si>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</si>
  <si>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</si>
  <si>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</si>
  <si>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</si>
  <si>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</si>
  <si>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</si>
  <si>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</si>
  <si>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</si>
  <si>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</si>
  <si>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</si>
  <si>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</si>
  <si>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</si>
  <si>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</si>
  <si>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</si>
  <si>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</si>
  <si>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</si>
  <si>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</si>
  <si>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</si>
  <si>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</si>
  <si>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</si>
  <si>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</si>
  <si>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</si>
  <si>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</si>
  <si>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</si>
  <si>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</si>
  <si>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</si>
  <si>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</si>
  <si>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</si>
  <si>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</si>
  <si>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</si>
  <si>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</si>
  <si>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</si>
  <si>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</si>
  <si>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</si>
  <si>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</si>
  <si>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</si>
  <si>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</si>
  <si>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</si>
  <si>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</si>
  <si>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</si>
  <si>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</si>
  <si>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</si>
  <si>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</si>
  <si>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</si>
  <si>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</si>
  <si>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</si>
  <si>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</si>
  <si>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</si>
  <si>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</si>
  <si>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</si>
  <si>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</si>
  <si>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</si>
  <si>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</si>
  <si>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</si>
  <si>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</si>
  <si>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</si>
  <si>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</si>
  <si>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</si>
  <si>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</si>
  <si>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</si>
  <si>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</si>
  <si>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</si>
  <si>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</si>
  <si>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</si>
  <si>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</si>
  <si>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</si>
  <si>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</si>
  <si>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</si>
  <si>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</si>
  <si>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</si>
  <si>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</si>
  <si>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</si>
  <si>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</si>
  <si>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</si>
  <si>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</si>
  <si>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</si>
  <si>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</si>
  <si>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</si>
  <si>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</si>
  <si>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</si>
  <si>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</si>
  <si>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</si>
  <si>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</si>
  <si>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</si>
  <si>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</si>
  <si>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</si>
  <si>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</si>
  <si>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</si>
  <si>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</si>
  <si>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</si>
  <si>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</si>
  <si>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</si>
  <si>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</si>
  <si>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</si>
  <si>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</si>
  <si>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</si>
  <si>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</si>
  <si>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</si>
  <si>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</si>
  <si>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</si>
  <si>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</si>
  <si>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</si>
  <si>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</si>
  <si>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00000000000</t>
  </si>
  <si>
    <t>9990000660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</si>
  <si>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</si>
  <si>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</si>
  <si>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</si>
  <si>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</si>
  <si>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</si>
  <si>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</si>
  <si>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</si>
  <si>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</si>
  <si>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</si>
  <si>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</si>
  <si>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</si>
  <si>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</si>
  <si>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</si>
  <si>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</si>
  <si>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</si>
  <si>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</si>
  <si>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</si>
  <si>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</si>
  <si>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</si>
  <si>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</si>
  <si>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</si>
  <si>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</si>
  <si>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</si>
  <si>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</si>
  <si>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</si>
  <si>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</si>
  <si>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</si>
  <si>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</si>
  <si>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</si>
  <si>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</si>
  <si>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</si>
  <si>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</si>
  <si>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</si>
  <si>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</si>
  <si>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</si>
  <si>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</si>
  <si>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</si>
  <si>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</si>
  <si>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</si>
  <si>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</si>
  <si>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0310092040</t>
  </si>
  <si>
    <t>Приобретение школьного автобуса</t>
  </si>
  <si>
    <t>03100S2040</t>
  </si>
  <si>
    <t>Средства местного бюджета на приобретение школьного автобуса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</si>
  <si>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</si>
  <si>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</si>
  <si>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</si>
  <si>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</si>
  <si>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</si>
  <si>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</si>
  <si>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</si>
  <si>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</si>
  <si>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</si>
  <si>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</si>
  <si>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</si>
  <si>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</si>
  <si>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9990009100</t>
  </si>
  <si>
    <t>9990093110</t>
  </si>
  <si>
    <t>2020 год</t>
  </si>
  <si>
    <t>Приложение 11 к решению Думы</t>
  </si>
  <si>
    <t>2400000600</t>
  </si>
  <si>
    <t>2400000000</t>
  </si>
  <si>
    <t>Мероприятия администрации Михайловского муниципального района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</si>
  <si>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</si>
  <si>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250 от 21.12.2017 г.</t>
  </si>
  <si>
    <t>2021 год</t>
  </si>
  <si>
    <t>районного бюджета на 2020 и 2021 годы по разделам, подразделам, целевым статьям и видам расходов в соответствии с бюджетной классификацией РФ</t>
  </si>
  <si>
    <t>МП"Развитие малоэтажного жилищного строительства на территории Михайловского муниципального района на 2016-2018 годы"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</si>
  <si>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</si>
  <si>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</si>
  <si>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400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</si>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</sst>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"/>
    <numFmt numFmtId="177" formatCode="#,##0.00000"/>
    <numFmt numFmtId="178" formatCode="#,##0.0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177" fontId="5" fillId="36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67"/>
  <sheetViews>
    <sheetView showGridLines="0" tabSelected="1" zoomScale="115" zoomScaleNormal="115" zoomScalePageLayoutView="0" workbookViewId="0" topLeftCell="A457">
      <selection activeCell="X465" sqref="X46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3.75390625" style="2" customWidth="1"/>
    <col min="25" max="16384" width="9.125" style="2" customWidth="1"/>
  </cols>
  <sheetData>
    <row r="2" spans="2:23" ht="12.75">
      <c r="B2" s="103" t="s">
        <v>385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2:23" ht="18.75" customHeight="1">
      <c r="B3" s="104" t="s">
        <v>87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2:22" ht="12.75">
      <c r="B4" s="2" t="s">
        <v>86</v>
      </c>
      <c r="C4" s="103" t="s">
        <v>390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6" spans="1:22" ht="30.75" customHeight="1">
      <c r="A6" s="106" t="s">
        <v>47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4" ht="57" customHeight="1">
      <c r="A7" s="105" t="s">
        <v>392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2" ht="15.75">
      <c r="A8" s="109" t="s">
        <v>65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4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384</v>
      </c>
      <c r="G9" s="4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X9" s="4" t="s">
        <v>391</v>
      </c>
    </row>
    <row r="10" spans="1:24" ht="18.75" customHeight="1" outlineLevel="2">
      <c r="A10" s="16" t="s">
        <v>61</v>
      </c>
      <c r="B10" s="17" t="s">
        <v>60</v>
      </c>
      <c r="C10" s="17" t="s">
        <v>242</v>
      </c>
      <c r="D10" s="17" t="s">
        <v>5</v>
      </c>
      <c r="E10" s="17"/>
      <c r="F10" s="81">
        <f>F11+F19+F43+F63+F77+F82+F57+F71</f>
        <v>89704.009</v>
      </c>
      <c r="G10" s="18" t="e">
        <f>G11+G19+G43+#REF!+G63+#REF!+G77+G82+#REF!</f>
        <v>#REF!</v>
      </c>
      <c r="H10" s="18" t="e">
        <f>H11+H19+H43+#REF!+H63+#REF!+H77+H82+#REF!</f>
        <v>#REF!</v>
      </c>
      <c r="I10" s="18" t="e">
        <f>I11+I19+I43+#REF!+I63+#REF!+I77+I82+#REF!</f>
        <v>#REF!</v>
      </c>
      <c r="J10" s="18" t="e">
        <f>J11+J19+J43+#REF!+J63+#REF!+J77+J82+#REF!</f>
        <v>#REF!</v>
      </c>
      <c r="K10" s="18" t="e">
        <f>K11+K19+K43+#REF!+K63+#REF!+K77+K82+#REF!</f>
        <v>#REF!</v>
      </c>
      <c r="L10" s="18" t="e">
        <f>L11+L19+L43+#REF!+L63+#REF!+L77+L82+#REF!</f>
        <v>#REF!</v>
      </c>
      <c r="M10" s="18" t="e">
        <f>M11+M19+M43+#REF!+M63+#REF!+M77+M82+#REF!</f>
        <v>#REF!</v>
      </c>
      <c r="N10" s="18" t="e">
        <f>N11+N19+N43+#REF!+N63+#REF!+N77+N82+#REF!</f>
        <v>#REF!</v>
      </c>
      <c r="O10" s="18" t="e">
        <f>O11+O19+O43+#REF!+O63+#REF!+O77+O82+#REF!</f>
        <v>#REF!</v>
      </c>
      <c r="P10" s="18" t="e">
        <f>P11+P19+P43+#REF!+P63+#REF!+P77+P82+#REF!</f>
        <v>#REF!</v>
      </c>
      <c r="Q10" s="18" t="e">
        <f>Q11+Q19+Q43+#REF!+Q63+#REF!+Q77+Q82+#REF!</f>
        <v>#REF!</v>
      </c>
      <c r="R10" s="18" t="e">
        <f>R11+R19+R43+#REF!+R63+#REF!+R77+R82+#REF!</f>
        <v>#REF!</v>
      </c>
      <c r="S10" s="18" t="e">
        <f>S11+S19+S43+#REF!+S63+#REF!+S77+S82+#REF!</f>
        <v>#REF!</v>
      </c>
      <c r="T10" s="18" t="e">
        <f>T11+T19+T43+#REF!+T63+#REF!+T77+T82+#REF!</f>
        <v>#REF!</v>
      </c>
      <c r="U10" s="18" t="e">
        <f>U11+U19+U43+#REF!+U63+#REF!+U77+U82+#REF!</f>
        <v>#REF!</v>
      </c>
      <c r="V10" s="18" t="e">
        <f>V11+V19+V43+#REF!+V63+#REF!+V77+V82+#REF!</f>
        <v>#REF!</v>
      </c>
      <c r="X10" s="81">
        <f>X11+X19+X43+X63+X77+X82+X57+X71</f>
        <v>92571.10900000001</v>
      </c>
    </row>
    <row r="11" spans="1:24" s="30" customFormat="1" ht="33" customHeight="1" outlineLevel="3">
      <c r="A11" s="26" t="s">
        <v>26</v>
      </c>
      <c r="B11" s="28" t="s">
        <v>6</v>
      </c>
      <c r="C11" s="28" t="s">
        <v>242</v>
      </c>
      <c r="D11" s="28" t="s">
        <v>5</v>
      </c>
      <c r="E11" s="28"/>
      <c r="F11" s="29">
        <f>F12</f>
        <v>2308.6</v>
      </c>
      <c r="G11" s="29">
        <f aca="true" t="shared" si="0" ref="G11:V11">G12</f>
        <v>1204.8</v>
      </c>
      <c r="H11" s="29">
        <f t="shared" si="0"/>
        <v>1204.8</v>
      </c>
      <c r="I11" s="29">
        <f t="shared" si="0"/>
        <v>1204.8</v>
      </c>
      <c r="J11" s="29">
        <f t="shared" si="0"/>
        <v>1204.8</v>
      </c>
      <c r="K11" s="29">
        <f t="shared" si="0"/>
        <v>1204.8</v>
      </c>
      <c r="L11" s="29">
        <f t="shared" si="0"/>
        <v>1204.8</v>
      </c>
      <c r="M11" s="29">
        <f t="shared" si="0"/>
        <v>1204.8</v>
      </c>
      <c r="N11" s="29">
        <f t="shared" si="0"/>
        <v>1204.8</v>
      </c>
      <c r="O11" s="29">
        <f t="shared" si="0"/>
        <v>1204.8</v>
      </c>
      <c r="P11" s="29">
        <f t="shared" si="0"/>
        <v>1204.8</v>
      </c>
      <c r="Q11" s="29">
        <f t="shared" si="0"/>
        <v>1204.8</v>
      </c>
      <c r="R11" s="29">
        <f t="shared" si="0"/>
        <v>1204.8</v>
      </c>
      <c r="S11" s="29">
        <f t="shared" si="0"/>
        <v>1204.8</v>
      </c>
      <c r="T11" s="29">
        <f t="shared" si="0"/>
        <v>1204.8</v>
      </c>
      <c r="U11" s="29">
        <f t="shared" si="0"/>
        <v>1204.8</v>
      </c>
      <c r="V11" s="29">
        <f t="shared" si="0"/>
        <v>1204.8</v>
      </c>
      <c r="X11" s="29">
        <f>X12</f>
        <v>2413.5</v>
      </c>
    </row>
    <row r="12" spans="1:24" ht="34.5" customHeight="1" outlineLevel="3">
      <c r="A12" s="21" t="s">
        <v>130</v>
      </c>
      <c r="B12" s="12" t="s">
        <v>6</v>
      </c>
      <c r="C12" s="12" t="s">
        <v>243</v>
      </c>
      <c r="D12" s="12" t="s">
        <v>5</v>
      </c>
      <c r="E12" s="12"/>
      <c r="F12" s="13">
        <f>F13</f>
        <v>2308.6</v>
      </c>
      <c r="G12" s="13">
        <f aca="true" t="shared" si="1" ref="G12:V12">G14</f>
        <v>1204.8</v>
      </c>
      <c r="H12" s="13">
        <f t="shared" si="1"/>
        <v>1204.8</v>
      </c>
      <c r="I12" s="13">
        <f t="shared" si="1"/>
        <v>1204.8</v>
      </c>
      <c r="J12" s="13">
        <f t="shared" si="1"/>
        <v>1204.8</v>
      </c>
      <c r="K12" s="13">
        <f t="shared" si="1"/>
        <v>1204.8</v>
      </c>
      <c r="L12" s="13">
        <f t="shared" si="1"/>
        <v>1204.8</v>
      </c>
      <c r="M12" s="13">
        <f t="shared" si="1"/>
        <v>1204.8</v>
      </c>
      <c r="N12" s="13">
        <f t="shared" si="1"/>
        <v>1204.8</v>
      </c>
      <c r="O12" s="13">
        <f t="shared" si="1"/>
        <v>1204.8</v>
      </c>
      <c r="P12" s="13">
        <f t="shared" si="1"/>
        <v>1204.8</v>
      </c>
      <c r="Q12" s="13">
        <f t="shared" si="1"/>
        <v>1204.8</v>
      </c>
      <c r="R12" s="13">
        <f t="shared" si="1"/>
        <v>1204.8</v>
      </c>
      <c r="S12" s="13">
        <f t="shared" si="1"/>
        <v>1204.8</v>
      </c>
      <c r="T12" s="13">
        <f t="shared" si="1"/>
        <v>1204.8</v>
      </c>
      <c r="U12" s="13">
        <f t="shared" si="1"/>
        <v>1204.8</v>
      </c>
      <c r="V12" s="13">
        <f t="shared" si="1"/>
        <v>1204.8</v>
      </c>
      <c r="X12" s="13">
        <f>X13</f>
        <v>2413.5</v>
      </c>
    </row>
    <row r="13" spans="1:24" ht="35.25" customHeight="1" outlineLevel="3">
      <c r="A13" s="21" t="s">
        <v>132</v>
      </c>
      <c r="B13" s="12" t="s">
        <v>6</v>
      </c>
      <c r="C13" s="12" t="s">
        <v>244</v>
      </c>
      <c r="D13" s="12" t="s">
        <v>5</v>
      </c>
      <c r="E13" s="12"/>
      <c r="F13" s="13">
        <f>F14</f>
        <v>2308.6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X13" s="13">
        <f>X14</f>
        <v>2413.5</v>
      </c>
    </row>
    <row r="14" spans="1:24" ht="15.75" outlineLevel="4">
      <c r="A14" s="50" t="s">
        <v>131</v>
      </c>
      <c r="B14" s="19" t="s">
        <v>6</v>
      </c>
      <c r="C14" s="19" t="s">
        <v>245</v>
      </c>
      <c r="D14" s="19" t="s">
        <v>5</v>
      </c>
      <c r="E14" s="19"/>
      <c r="F14" s="20">
        <f>F15</f>
        <v>2308.6</v>
      </c>
      <c r="G14" s="7">
        <f aca="true" t="shared" si="2" ref="G14:V14">G16</f>
        <v>1204.8</v>
      </c>
      <c r="H14" s="7">
        <f t="shared" si="2"/>
        <v>1204.8</v>
      </c>
      <c r="I14" s="7">
        <f t="shared" si="2"/>
        <v>1204.8</v>
      </c>
      <c r="J14" s="7">
        <f t="shared" si="2"/>
        <v>1204.8</v>
      </c>
      <c r="K14" s="7">
        <f t="shared" si="2"/>
        <v>1204.8</v>
      </c>
      <c r="L14" s="7">
        <f t="shared" si="2"/>
        <v>1204.8</v>
      </c>
      <c r="M14" s="7">
        <f t="shared" si="2"/>
        <v>1204.8</v>
      </c>
      <c r="N14" s="7">
        <f t="shared" si="2"/>
        <v>1204.8</v>
      </c>
      <c r="O14" s="7">
        <f t="shared" si="2"/>
        <v>1204.8</v>
      </c>
      <c r="P14" s="7">
        <f t="shared" si="2"/>
        <v>1204.8</v>
      </c>
      <c r="Q14" s="7">
        <f t="shared" si="2"/>
        <v>1204.8</v>
      </c>
      <c r="R14" s="7">
        <f t="shared" si="2"/>
        <v>1204.8</v>
      </c>
      <c r="S14" s="7">
        <f t="shared" si="2"/>
        <v>1204.8</v>
      </c>
      <c r="T14" s="7">
        <f t="shared" si="2"/>
        <v>1204.8</v>
      </c>
      <c r="U14" s="7">
        <f t="shared" si="2"/>
        <v>1204.8</v>
      </c>
      <c r="V14" s="7">
        <f t="shared" si="2"/>
        <v>1204.8</v>
      </c>
      <c r="X14" s="20">
        <f>X15</f>
        <v>2413.5</v>
      </c>
    </row>
    <row r="15" spans="1:24" ht="31.5" outlineLevel="4">
      <c r="A15" s="5" t="s">
        <v>91</v>
      </c>
      <c r="B15" s="6" t="s">
        <v>6</v>
      </c>
      <c r="C15" s="6" t="s">
        <v>245</v>
      </c>
      <c r="D15" s="6" t="s">
        <v>90</v>
      </c>
      <c r="E15" s="6"/>
      <c r="F15" s="7">
        <f>F16+F17+F18</f>
        <v>2308.6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X15" s="7">
        <f>X16+X17+X18</f>
        <v>2413.5</v>
      </c>
    </row>
    <row r="16" spans="1:24" ht="17.25" customHeight="1" outlineLevel="5">
      <c r="A16" s="47" t="s">
        <v>235</v>
      </c>
      <c r="B16" s="48" t="s">
        <v>6</v>
      </c>
      <c r="C16" s="48" t="s">
        <v>245</v>
      </c>
      <c r="D16" s="48" t="s">
        <v>88</v>
      </c>
      <c r="E16" s="48"/>
      <c r="F16" s="49">
        <v>1876</v>
      </c>
      <c r="G16" s="7">
        <v>1204.8</v>
      </c>
      <c r="H16" s="7">
        <v>1204.8</v>
      </c>
      <c r="I16" s="7">
        <v>1204.8</v>
      </c>
      <c r="J16" s="7">
        <v>1204.8</v>
      </c>
      <c r="K16" s="7">
        <v>1204.8</v>
      </c>
      <c r="L16" s="7">
        <v>1204.8</v>
      </c>
      <c r="M16" s="7">
        <v>1204.8</v>
      </c>
      <c r="N16" s="7">
        <v>1204.8</v>
      </c>
      <c r="O16" s="7">
        <v>1204.8</v>
      </c>
      <c r="P16" s="7">
        <v>1204.8</v>
      </c>
      <c r="Q16" s="7">
        <v>1204.8</v>
      </c>
      <c r="R16" s="7">
        <v>1204.8</v>
      </c>
      <c r="S16" s="7">
        <v>1204.8</v>
      </c>
      <c r="T16" s="7">
        <v>1204.8</v>
      </c>
      <c r="U16" s="7">
        <v>1204.8</v>
      </c>
      <c r="V16" s="7">
        <v>1204.8</v>
      </c>
      <c r="X16" s="49">
        <v>1968</v>
      </c>
    </row>
    <row r="17" spans="1:24" ht="34.5" customHeight="1" outlineLevel="5">
      <c r="A17" s="47" t="s">
        <v>240</v>
      </c>
      <c r="B17" s="48" t="s">
        <v>6</v>
      </c>
      <c r="C17" s="48" t="s">
        <v>245</v>
      </c>
      <c r="D17" s="48" t="s">
        <v>89</v>
      </c>
      <c r="E17" s="48"/>
      <c r="F17" s="49"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X17" s="49">
        <v>0</v>
      </c>
    </row>
    <row r="18" spans="1:24" ht="50.25" customHeight="1" outlineLevel="5">
      <c r="A18" s="47" t="s">
        <v>236</v>
      </c>
      <c r="B18" s="48" t="s">
        <v>6</v>
      </c>
      <c r="C18" s="48" t="s">
        <v>245</v>
      </c>
      <c r="D18" s="48" t="s">
        <v>237</v>
      </c>
      <c r="E18" s="48"/>
      <c r="F18" s="49">
        <v>432.6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X18" s="49">
        <v>445.5</v>
      </c>
    </row>
    <row r="19" spans="1:24" ht="47.25" customHeight="1" outlineLevel="6">
      <c r="A19" s="8" t="s">
        <v>27</v>
      </c>
      <c r="B19" s="9" t="s">
        <v>19</v>
      </c>
      <c r="C19" s="9" t="s">
        <v>242</v>
      </c>
      <c r="D19" s="9" t="s">
        <v>5</v>
      </c>
      <c r="E19" s="9"/>
      <c r="F19" s="82">
        <f>F20</f>
        <v>4946.7</v>
      </c>
      <c r="G19" s="10" t="e">
        <f aca="true" t="shared" si="3" ref="G19:V19">G20</f>
        <v>#REF!</v>
      </c>
      <c r="H19" s="10" t="e">
        <f t="shared" si="3"/>
        <v>#REF!</v>
      </c>
      <c r="I19" s="10" t="e">
        <f t="shared" si="3"/>
        <v>#REF!</v>
      </c>
      <c r="J19" s="10" t="e">
        <f t="shared" si="3"/>
        <v>#REF!</v>
      </c>
      <c r="K19" s="10" t="e">
        <f t="shared" si="3"/>
        <v>#REF!</v>
      </c>
      <c r="L19" s="10" t="e">
        <f t="shared" si="3"/>
        <v>#REF!</v>
      </c>
      <c r="M19" s="10" t="e">
        <f t="shared" si="3"/>
        <v>#REF!</v>
      </c>
      <c r="N19" s="10" t="e">
        <f t="shared" si="3"/>
        <v>#REF!</v>
      </c>
      <c r="O19" s="10" t="e">
        <f t="shared" si="3"/>
        <v>#REF!</v>
      </c>
      <c r="P19" s="10" t="e">
        <f t="shared" si="3"/>
        <v>#REF!</v>
      </c>
      <c r="Q19" s="10" t="e">
        <f t="shared" si="3"/>
        <v>#REF!</v>
      </c>
      <c r="R19" s="10" t="e">
        <f t="shared" si="3"/>
        <v>#REF!</v>
      </c>
      <c r="S19" s="10" t="e">
        <f t="shared" si="3"/>
        <v>#REF!</v>
      </c>
      <c r="T19" s="10" t="e">
        <f t="shared" si="3"/>
        <v>#REF!</v>
      </c>
      <c r="U19" s="10" t="e">
        <f t="shared" si="3"/>
        <v>#REF!</v>
      </c>
      <c r="V19" s="10" t="e">
        <f t="shared" si="3"/>
        <v>#REF!</v>
      </c>
      <c r="X19" s="82">
        <f>X20</f>
        <v>5176.6</v>
      </c>
    </row>
    <row r="20" spans="1:24" s="27" customFormat="1" ht="33" customHeight="1" outlineLevel="6">
      <c r="A20" s="21" t="s">
        <v>130</v>
      </c>
      <c r="B20" s="12" t="s">
        <v>19</v>
      </c>
      <c r="C20" s="12" t="s">
        <v>243</v>
      </c>
      <c r="D20" s="12" t="s">
        <v>5</v>
      </c>
      <c r="E20" s="12"/>
      <c r="F20" s="87">
        <f>F21</f>
        <v>4946.7</v>
      </c>
      <c r="G20" s="13" t="e">
        <f>G22+#REF!+G35</f>
        <v>#REF!</v>
      </c>
      <c r="H20" s="13" t="e">
        <f>H22+#REF!+H35</f>
        <v>#REF!</v>
      </c>
      <c r="I20" s="13" t="e">
        <f>I22+#REF!+I35</f>
        <v>#REF!</v>
      </c>
      <c r="J20" s="13" t="e">
        <f>J22+#REF!+J35</f>
        <v>#REF!</v>
      </c>
      <c r="K20" s="13" t="e">
        <f>K22+#REF!+K35</f>
        <v>#REF!</v>
      </c>
      <c r="L20" s="13" t="e">
        <f>L22+#REF!+L35</f>
        <v>#REF!</v>
      </c>
      <c r="M20" s="13" t="e">
        <f>M22+#REF!+M35</f>
        <v>#REF!</v>
      </c>
      <c r="N20" s="13" t="e">
        <f>N22+#REF!+N35</f>
        <v>#REF!</v>
      </c>
      <c r="O20" s="13" t="e">
        <f>O22+#REF!+O35</f>
        <v>#REF!</v>
      </c>
      <c r="P20" s="13" t="e">
        <f>P22+#REF!+P35</f>
        <v>#REF!</v>
      </c>
      <c r="Q20" s="13" t="e">
        <f>Q22+#REF!+Q35</f>
        <v>#REF!</v>
      </c>
      <c r="R20" s="13" t="e">
        <f>R22+#REF!+R35</f>
        <v>#REF!</v>
      </c>
      <c r="S20" s="13" t="e">
        <f>S22+#REF!+S35</f>
        <v>#REF!</v>
      </c>
      <c r="T20" s="13" t="e">
        <f>T22+#REF!+T35</f>
        <v>#REF!</v>
      </c>
      <c r="U20" s="13" t="e">
        <f>U22+#REF!+U35</f>
        <v>#REF!</v>
      </c>
      <c r="V20" s="13" t="e">
        <f>V22+#REF!+V35</f>
        <v>#REF!</v>
      </c>
      <c r="X20" s="87">
        <f>X21</f>
        <v>5176.6</v>
      </c>
    </row>
    <row r="21" spans="1:24" s="27" customFormat="1" ht="36" customHeight="1" outlineLevel="6">
      <c r="A21" s="21" t="s">
        <v>132</v>
      </c>
      <c r="B21" s="12" t="s">
        <v>19</v>
      </c>
      <c r="C21" s="12" t="s">
        <v>244</v>
      </c>
      <c r="D21" s="12" t="s">
        <v>5</v>
      </c>
      <c r="E21" s="12"/>
      <c r="F21" s="87">
        <f>F22+F35+F41</f>
        <v>4946.7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X21" s="87">
        <f>X22+X35+X41</f>
        <v>5176.6</v>
      </c>
    </row>
    <row r="22" spans="1:24" s="27" customFormat="1" ht="47.25" outlineLevel="6">
      <c r="A22" s="51" t="s">
        <v>189</v>
      </c>
      <c r="B22" s="19" t="s">
        <v>19</v>
      </c>
      <c r="C22" s="19" t="s">
        <v>246</v>
      </c>
      <c r="D22" s="19" t="s">
        <v>5</v>
      </c>
      <c r="E22" s="19"/>
      <c r="F22" s="83">
        <f>F23+F27+F32+F29</f>
        <v>2874.7</v>
      </c>
      <c r="G22" s="83">
        <f aca="true" t="shared" si="4" ref="G22:X22">G23+G27+G32+G29</f>
        <v>0</v>
      </c>
      <c r="H22" s="83">
        <f t="shared" si="4"/>
        <v>0</v>
      </c>
      <c r="I22" s="83">
        <f t="shared" si="4"/>
        <v>0</v>
      </c>
      <c r="J22" s="83">
        <f t="shared" si="4"/>
        <v>0</v>
      </c>
      <c r="K22" s="83">
        <f t="shared" si="4"/>
        <v>0</v>
      </c>
      <c r="L22" s="83">
        <f t="shared" si="4"/>
        <v>0</v>
      </c>
      <c r="M22" s="83">
        <f t="shared" si="4"/>
        <v>0</v>
      </c>
      <c r="N22" s="83">
        <f t="shared" si="4"/>
        <v>0</v>
      </c>
      <c r="O22" s="83">
        <f t="shared" si="4"/>
        <v>0</v>
      </c>
      <c r="P22" s="83">
        <f t="shared" si="4"/>
        <v>0</v>
      </c>
      <c r="Q22" s="83">
        <f t="shared" si="4"/>
        <v>0</v>
      </c>
      <c r="R22" s="83">
        <f t="shared" si="4"/>
        <v>0</v>
      </c>
      <c r="S22" s="83">
        <f t="shared" si="4"/>
        <v>0</v>
      </c>
      <c r="T22" s="83">
        <f t="shared" si="4"/>
        <v>0</v>
      </c>
      <c r="U22" s="83">
        <f t="shared" si="4"/>
        <v>0</v>
      </c>
      <c r="V22" s="83">
        <f t="shared" si="4"/>
        <v>0</v>
      </c>
      <c r="W22" s="83">
        <f t="shared" si="4"/>
        <v>0</v>
      </c>
      <c r="X22" s="83">
        <f t="shared" si="4"/>
        <v>2964.6</v>
      </c>
    </row>
    <row r="23" spans="1:24" s="27" customFormat="1" ht="31.5" outlineLevel="6">
      <c r="A23" s="5" t="s">
        <v>91</v>
      </c>
      <c r="B23" s="6" t="s">
        <v>19</v>
      </c>
      <c r="C23" s="6" t="s">
        <v>246</v>
      </c>
      <c r="D23" s="6" t="s">
        <v>90</v>
      </c>
      <c r="E23" s="6"/>
      <c r="F23" s="84">
        <f>F24+F25+F26</f>
        <v>2670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84">
        <f>X24+X25+X26</f>
        <v>2740</v>
      </c>
    </row>
    <row r="24" spans="1:24" s="27" customFormat="1" ht="31.5" outlineLevel="6">
      <c r="A24" s="47" t="s">
        <v>235</v>
      </c>
      <c r="B24" s="48" t="s">
        <v>19</v>
      </c>
      <c r="C24" s="48" t="s">
        <v>246</v>
      </c>
      <c r="D24" s="48" t="s">
        <v>88</v>
      </c>
      <c r="E24" s="48"/>
      <c r="F24" s="85">
        <v>2050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85">
        <v>2100</v>
      </c>
    </row>
    <row r="25" spans="1:24" s="27" customFormat="1" ht="31.5" outlineLevel="6">
      <c r="A25" s="47" t="s">
        <v>240</v>
      </c>
      <c r="B25" s="48" t="s">
        <v>19</v>
      </c>
      <c r="C25" s="48" t="s">
        <v>246</v>
      </c>
      <c r="D25" s="48" t="s">
        <v>89</v>
      </c>
      <c r="E25" s="48"/>
      <c r="F25" s="85">
        <v>0</v>
      </c>
      <c r="G25" s="7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  <c r="X25" s="85">
        <v>0</v>
      </c>
    </row>
    <row r="26" spans="1:24" s="27" customFormat="1" ht="47.25" outlineLevel="6">
      <c r="A26" s="47" t="s">
        <v>236</v>
      </c>
      <c r="B26" s="48" t="s">
        <v>19</v>
      </c>
      <c r="C26" s="48" t="s">
        <v>246</v>
      </c>
      <c r="D26" s="48" t="s">
        <v>237</v>
      </c>
      <c r="E26" s="48"/>
      <c r="F26" s="85">
        <v>620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85">
        <v>640</v>
      </c>
    </row>
    <row r="27" spans="1:24" s="27" customFormat="1" ht="20.25" customHeight="1" outlineLevel="6">
      <c r="A27" s="5" t="s">
        <v>92</v>
      </c>
      <c r="B27" s="6" t="s">
        <v>19</v>
      </c>
      <c r="C27" s="6" t="s">
        <v>246</v>
      </c>
      <c r="D27" s="6" t="s">
        <v>93</v>
      </c>
      <c r="E27" s="6"/>
      <c r="F27" s="84">
        <f>F28</f>
        <v>0</v>
      </c>
      <c r="G27" s="84">
        <f aca="true" t="shared" si="5" ref="G27:X27">G28</f>
        <v>0</v>
      </c>
      <c r="H27" s="84">
        <f t="shared" si="5"/>
        <v>0</v>
      </c>
      <c r="I27" s="84">
        <f t="shared" si="5"/>
        <v>0</v>
      </c>
      <c r="J27" s="84">
        <f t="shared" si="5"/>
        <v>0</v>
      </c>
      <c r="K27" s="84">
        <f t="shared" si="5"/>
        <v>0</v>
      </c>
      <c r="L27" s="84">
        <f t="shared" si="5"/>
        <v>0</v>
      </c>
      <c r="M27" s="84">
        <f t="shared" si="5"/>
        <v>0</v>
      </c>
      <c r="N27" s="84">
        <f t="shared" si="5"/>
        <v>0</v>
      </c>
      <c r="O27" s="84">
        <f t="shared" si="5"/>
        <v>0</v>
      </c>
      <c r="P27" s="84">
        <f t="shared" si="5"/>
        <v>0</v>
      </c>
      <c r="Q27" s="84">
        <f t="shared" si="5"/>
        <v>0</v>
      </c>
      <c r="R27" s="84">
        <f t="shared" si="5"/>
        <v>0</v>
      </c>
      <c r="S27" s="84">
        <f t="shared" si="5"/>
        <v>0</v>
      </c>
      <c r="T27" s="84">
        <f t="shared" si="5"/>
        <v>0</v>
      </c>
      <c r="U27" s="84">
        <f t="shared" si="5"/>
        <v>0</v>
      </c>
      <c r="V27" s="84">
        <f t="shared" si="5"/>
        <v>0</v>
      </c>
      <c r="W27" s="84">
        <f t="shared" si="5"/>
        <v>0</v>
      </c>
      <c r="X27" s="84">
        <f t="shared" si="5"/>
        <v>0</v>
      </c>
    </row>
    <row r="28" spans="1:24" s="27" customFormat="1" ht="31.5" outlineLevel="6">
      <c r="A28" s="47" t="s">
        <v>94</v>
      </c>
      <c r="B28" s="48" t="s">
        <v>19</v>
      </c>
      <c r="C28" s="48" t="s">
        <v>246</v>
      </c>
      <c r="D28" s="48" t="s">
        <v>95</v>
      </c>
      <c r="E28" s="48"/>
      <c r="F28" s="85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85">
        <v>0</v>
      </c>
    </row>
    <row r="29" spans="1:24" s="25" customFormat="1" ht="15.75" outlineLevel="6">
      <c r="A29" s="5" t="s">
        <v>335</v>
      </c>
      <c r="B29" s="6" t="s">
        <v>19</v>
      </c>
      <c r="C29" s="6" t="s">
        <v>246</v>
      </c>
      <c r="D29" s="6" t="s">
        <v>336</v>
      </c>
      <c r="E29" s="6"/>
      <c r="F29" s="84">
        <f>F30+F31</f>
        <v>199.7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4">
        <f>X30+X31</f>
        <v>219.6</v>
      </c>
    </row>
    <row r="30" spans="1:24" s="25" customFormat="1" ht="15.75" outlineLevel="6">
      <c r="A30" s="47" t="s">
        <v>337</v>
      </c>
      <c r="B30" s="48" t="s">
        <v>19</v>
      </c>
      <c r="C30" s="48" t="s">
        <v>246</v>
      </c>
      <c r="D30" s="48" t="s">
        <v>338</v>
      </c>
      <c r="E30" s="48"/>
      <c r="F30" s="85">
        <v>199.7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5">
        <v>219.6</v>
      </c>
    </row>
    <row r="31" spans="1:24" s="25" customFormat="1" ht="15.75" outlineLevel="6">
      <c r="A31" s="47" t="s">
        <v>225</v>
      </c>
      <c r="B31" s="48" t="s">
        <v>19</v>
      </c>
      <c r="C31" s="48" t="s">
        <v>246</v>
      </c>
      <c r="D31" s="48" t="s">
        <v>207</v>
      </c>
      <c r="E31" s="48"/>
      <c r="F31" s="85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5">
        <v>0</v>
      </c>
    </row>
    <row r="32" spans="1:24" s="27" customFormat="1" ht="15.75" outlineLevel="6">
      <c r="A32" s="5" t="s">
        <v>96</v>
      </c>
      <c r="B32" s="6" t="s">
        <v>19</v>
      </c>
      <c r="C32" s="6" t="s">
        <v>246</v>
      </c>
      <c r="D32" s="6" t="s">
        <v>97</v>
      </c>
      <c r="E32" s="6"/>
      <c r="F32" s="84">
        <f>F33+F34</f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4">
        <f>X33+X34</f>
        <v>5</v>
      </c>
    </row>
    <row r="33" spans="1:24" s="27" customFormat="1" ht="21.75" customHeight="1" outlineLevel="6">
      <c r="A33" s="47" t="s">
        <v>98</v>
      </c>
      <c r="B33" s="48" t="s">
        <v>19</v>
      </c>
      <c r="C33" s="48" t="s">
        <v>246</v>
      </c>
      <c r="D33" s="48" t="s">
        <v>100</v>
      </c>
      <c r="E33" s="48"/>
      <c r="F33" s="8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5">
        <v>0</v>
      </c>
    </row>
    <row r="34" spans="1:24" s="27" customFormat="1" ht="15.75" outlineLevel="6">
      <c r="A34" s="47" t="s">
        <v>99</v>
      </c>
      <c r="B34" s="48" t="s">
        <v>19</v>
      </c>
      <c r="C34" s="48" t="s">
        <v>246</v>
      </c>
      <c r="D34" s="48" t="s">
        <v>101</v>
      </c>
      <c r="E34" s="48"/>
      <c r="F34" s="85"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5">
        <v>5</v>
      </c>
    </row>
    <row r="35" spans="1:24" s="25" customFormat="1" ht="31.5" customHeight="1" outlineLevel="6">
      <c r="A35" s="50" t="s">
        <v>190</v>
      </c>
      <c r="B35" s="19" t="s">
        <v>19</v>
      </c>
      <c r="C35" s="19" t="s">
        <v>247</v>
      </c>
      <c r="D35" s="19" t="s">
        <v>5</v>
      </c>
      <c r="E35" s="19"/>
      <c r="F35" s="83">
        <f>F36+F41</f>
        <v>2072</v>
      </c>
      <c r="G35" s="7">
        <f aca="true" t="shared" si="6" ref="G35:V35">G36</f>
        <v>96</v>
      </c>
      <c r="H35" s="7">
        <f t="shared" si="6"/>
        <v>96</v>
      </c>
      <c r="I35" s="7">
        <f t="shared" si="6"/>
        <v>96</v>
      </c>
      <c r="J35" s="7">
        <f t="shared" si="6"/>
        <v>96</v>
      </c>
      <c r="K35" s="7">
        <f t="shared" si="6"/>
        <v>96</v>
      </c>
      <c r="L35" s="7">
        <f t="shared" si="6"/>
        <v>96</v>
      </c>
      <c r="M35" s="7">
        <f t="shared" si="6"/>
        <v>96</v>
      </c>
      <c r="N35" s="7">
        <f t="shared" si="6"/>
        <v>96</v>
      </c>
      <c r="O35" s="7">
        <f t="shared" si="6"/>
        <v>96</v>
      </c>
      <c r="P35" s="7">
        <f t="shared" si="6"/>
        <v>96</v>
      </c>
      <c r="Q35" s="7">
        <f t="shared" si="6"/>
        <v>96</v>
      </c>
      <c r="R35" s="7">
        <f t="shared" si="6"/>
        <v>96</v>
      </c>
      <c r="S35" s="7">
        <f t="shared" si="6"/>
        <v>96</v>
      </c>
      <c r="T35" s="7">
        <f t="shared" si="6"/>
        <v>96</v>
      </c>
      <c r="U35" s="7">
        <f t="shared" si="6"/>
        <v>96</v>
      </c>
      <c r="V35" s="7">
        <f t="shared" si="6"/>
        <v>96</v>
      </c>
      <c r="X35" s="83">
        <f>X36+X41</f>
        <v>2212</v>
      </c>
    </row>
    <row r="36" spans="1:24" s="25" customFormat="1" ht="31.5" outlineLevel="6">
      <c r="A36" s="5" t="s">
        <v>91</v>
      </c>
      <c r="B36" s="6" t="s">
        <v>19</v>
      </c>
      <c r="C36" s="6" t="s">
        <v>247</v>
      </c>
      <c r="D36" s="6" t="s">
        <v>90</v>
      </c>
      <c r="E36" s="6"/>
      <c r="F36" s="84">
        <f>F37+F38+F39+F40</f>
        <v>2072</v>
      </c>
      <c r="G36" s="7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  <c r="X36" s="84">
        <f>X37+X38+X39+X40</f>
        <v>2212</v>
      </c>
    </row>
    <row r="37" spans="1:24" s="25" customFormat="1" ht="31.5" outlineLevel="6">
      <c r="A37" s="47" t="s">
        <v>235</v>
      </c>
      <c r="B37" s="48" t="s">
        <v>19</v>
      </c>
      <c r="C37" s="48" t="s">
        <v>247</v>
      </c>
      <c r="D37" s="48" t="s">
        <v>88</v>
      </c>
      <c r="E37" s="48"/>
      <c r="F37" s="85">
        <v>1450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85">
        <v>1550</v>
      </c>
    </row>
    <row r="38" spans="1:24" s="25" customFormat="1" ht="31.5" outlineLevel="6">
      <c r="A38" s="47" t="s">
        <v>240</v>
      </c>
      <c r="B38" s="48" t="s">
        <v>19</v>
      </c>
      <c r="C38" s="48" t="s">
        <v>247</v>
      </c>
      <c r="D38" s="48" t="s">
        <v>89</v>
      </c>
      <c r="E38" s="48"/>
      <c r="F38" s="85"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5">
        <v>0</v>
      </c>
    </row>
    <row r="39" spans="1:24" s="25" customFormat="1" ht="63" outlineLevel="6">
      <c r="A39" s="47" t="s">
        <v>339</v>
      </c>
      <c r="B39" s="48" t="s">
        <v>19</v>
      </c>
      <c r="C39" s="48" t="s">
        <v>247</v>
      </c>
      <c r="D39" s="48" t="s">
        <v>340</v>
      </c>
      <c r="E39" s="48"/>
      <c r="F39" s="85">
        <v>192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5">
        <v>192</v>
      </c>
    </row>
    <row r="40" spans="1:24" s="25" customFormat="1" ht="47.25" outlineLevel="6">
      <c r="A40" s="47" t="s">
        <v>236</v>
      </c>
      <c r="B40" s="48" t="s">
        <v>19</v>
      </c>
      <c r="C40" s="48" t="s">
        <v>247</v>
      </c>
      <c r="D40" s="48" t="s">
        <v>237</v>
      </c>
      <c r="E40" s="48"/>
      <c r="F40" s="85">
        <v>430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5">
        <v>470</v>
      </c>
    </row>
    <row r="41" spans="1:24" s="25" customFormat="1" ht="15.75" outlineLevel="6">
      <c r="A41" s="50" t="s">
        <v>134</v>
      </c>
      <c r="B41" s="19" t="s">
        <v>19</v>
      </c>
      <c r="C41" s="19" t="s">
        <v>248</v>
      </c>
      <c r="D41" s="19" t="s">
        <v>5</v>
      </c>
      <c r="E41" s="19"/>
      <c r="F41" s="83">
        <f>F42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3">
        <f>X42</f>
        <v>0</v>
      </c>
    </row>
    <row r="42" spans="1:24" s="25" customFormat="1" ht="15.75" outlineLevel="6">
      <c r="A42" s="5" t="s">
        <v>106</v>
      </c>
      <c r="B42" s="6" t="s">
        <v>19</v>
      </c>
      <c r="C42" s="6" t="s">
        <v>248</v>
      </c>
      <c r="D42" s="6" t="s">
        <v>208</v>
      </c>
      <c r="E42" s="6"/>
      <c r="F42" s="84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4">
        <v>0</v>
      </c>
    </row>
    <row r="43" spans="1:24" s="25" customFormat="1" ht="49.5" customHeight="1" outlineLevel="3">
      <c r="A43" s="8" t="s">
        <v>28</v>
      </c>
      <c r="B43" s="9" t="s">
        <v>7</v>
      </c>
      <c r="C43" s="9" t="s">
        <v>242</v>
      </c>
      <c r="D43" s="9" t="s">
        <v>5</v>
      </c>
      <c r="E43" s="9"/>
      <c r="F43" s="10">
        <f aca="true" t="shared" si="7" ref="F43:V43">F44</f>
        <v>9054.099999999999</v>
      </c>
      <c r="G43" s="10">
        <f t="shared" si="7"/>
        <v>8918.7</v>
      </c>
      <c r="H43" s="10">
        <f t="shared" si="7"/>
        <v>8918.7</v>
      </c>
      <c r="I43" s="10">
        <f t="shared" si="7"/>
        <v>8918.7</v>
      </c>
      <c r="J43" s="10">
        <f t="shared" si="7"/>
        <v>8918.7</v>
      </c>
      <c r="K43" s="10">
        <f t="shared" si="7"/>
        <v>8918.7</v>
      </c>
      <c r="L43" s="10">
        <f t="shared" si="7"/>
        <v>8918.7</v>
      </c>
      <c r="M43" s="10">
        <f t="shared" si="7"/>
        <v>8918.7</v>
      </c>
      <c r="N43" s="10">
        <f t="shared" si="7"/>
        <v>8918.7</v>
      </c>
      <c r="O43" s="10">
        <f t="shared" si="7"/>
        <v>8918.7</v>
      </c>
      <c r="P43" s="10">
        <f t="shared" si="7"/>
        <v>8918.7</v>
      </c>
      <c r="Q43" s="10">
        <f t="shared" si="7"/>
        <v>8918.7</v>
      </c>
      <c r="R43" s="10">
        <f t="shared" si="7"/>
        <v>8918.7</v>
      </c>
      <c r="S43" s="10">
        <f t="shared" si="7"/>
        <v>8918.7</v>
      </c>
      <c r="T43" s="10">
        <f t="shared" si="7"/>
        <v>8918.7</v>
      </c>
      <c r="U43" s="10">
        <f t="shared" si="7"/>
        <v>8918.7</v>
      </c>
      <c r="V43" s="10">
        <f t="shared" si="7"/>
        <v>8918.7</v>
      </c>
      <c r="X43" s="10">
        <f>X44</f>
        <v>9408.199999999999</v>
      </c>
    </row>
    <row r="44" spans="1:24" s="25" customFormat="1" ht="33.75" customHeight="1" outlineLevel="3">
      <c r="A44" s="21" t="s">
        <v>130</v>
      </c>
      <c r="B44" s="12" t="s">
        <v>7</v>
      </c>
      <c r="C44" s="12" t="s">
        <v>243</v>
      </c>
      <c r="D44" s="12" t="s">
        <v>5</v>
      </c>
      <c r="E44" s="12"/>
      <c r="F44" s="13">
        <f>F45</f>
        <v>9054.099999999999</v>
      </c>
      <c r="G44" s="13">
        <f aca="true" t="shared" si="8" ref="G44:V44">G46</f>
        <v>8918.7</v>
      </c>
      <c r="H44" s="13">
        <f t="shared" si="8"/>
        <v>8918.7</v>
      </c>
      <c r="I44" s="13">
        <f t="shared" si="8"/>
        <v>8918.7</v>
      </c>
      <c r="J44" s="13">
        <f t="shared" si="8"/>
        <v>8918.7</v>
      </c>
      <c r="K44" s="13">
        <f t="shared" si="8"/>
        <v>8918.7</v>
      </c>
      <c r="L44" s="13">
        <f t="shared" si="8"/>
        <v>8918.7</v>
      </c>
      <c r="M44" s="13">
        <f t="shared" si="8"/>
        <v>8918.7</v>
      </c>
      <c r="N44" s="13">
        <f t="shared" si="8"/>
        <v>8918.7</v>
      </c>
      <c r="O44" s="13">
        <f t="shared" si="8"/>
        <v>8918.7</v>
      </c>
      <c r="P44" s="13">
        <f t="shared" si="8"/>
        <v>8918.7</v>
      </c>
      <c r="Q44" s="13">
        <f t="shared" si="8"/>
        <v>8918.7</v>
      </c>
      <c r="R44" s="13">
        <f t="shared" si="8"/>
        <v>8918.7</v>
      </c>
      <c r="S44" s="13">
        <f t="shared" si="8"/>
        <v>8918.7</v>
      </c>
      <c r="T44" s="13">
        <f t="shared" si="8"/>
        <v>8918.7</v>
      </c>
      <c r="U44" s="13">
        <f t="shared" si="8"/>
        <v>8918.7</v>
      </c>
      <c r="V44" s="13">
        <f t="shared" si="8"/>
        <v>8918.7</v>
      </c>
      <c r="X44" s="13">
        <f>X45</f>
        <v>9408.199999999999</v>
      </c>
    </row>
    <row r="45" spans="1:24" s="25" customFormat="1" ht="37.5" customHeight="1" outlineLevel="3">
      <c r="A45" s="21" t="s">
        <v>132</v>
      </c>
      <c r="B45" s="12" t="s">
        <v>7</v>
      </c>
      <c r="C45" s="12" t="s">
        <v>244</v>
      </c>
      <c r="D45" s="12" t="s">
        <v>5</v>
      </c>
      <c r="E45" s="12"/>
      <c r="F45" s="13">
        <f>F46</f>
        <v>9054.099999999999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X45" s="13">
        <f>X46</f>
        <v>9408.199999999999</v>
      </c>
    </row>
    <row r="46" spans="1:24" s="25" customFormat="1" ht="47.25" outlineLevel="4">
      <c r="A46" s="51" t="s">
        <v>189</v>
      </c>
      <c r="B46" s="19" t="s">
        <v>7</v>
      </c>
      <c r="C46" s="19" t="s">
        <v>246</v>
      </c>
      <c r="D46" s="19" t="s">
        <v>5</v>
      </c>
      <c r="E46" s="19"/>
      <c r="F46" s="20">
        <f>F47+F51+F53</f>
        <v>9054.099999999999</v>
      </c>
      <c r="G46" s="20">
        <f aca="true" t="shared" si="9" ref="G46:X46">G47+G51+G53</f>
        <v>8918.7</v>
      </c>
      <c r="H46" s="20">
        <f t="shared" si="9"/>
        <v>8918.7</v>
      </c>
      <c r="I46" s="20">
        <f t="shared" si="9"/>
        <v>8918.7</v>
      </c>
      <c r="J46" s="20">
        <f t="shared" si="9"/>
        <v>8918.7</v>
      </c>
      <c r="K46" s="20">
        <f t="shared" si="9"/>
        <v>8918.7</v>
      </c>
      <c r="L46" s="20">
        <f t="shared" si="9"/>
        <v>8918.7</v>
      </c>
      <c r="M46" s="20">
        <f t="shared" si="9"/>
        <v>8918.7</v>
      </c>
      <c r="N46" s="20">
        <f t="shared" si="9"/>
        <v>8918.7</v>
      </c>
      <c r="O46" s="20">
        <f t="shared" si="9"/>
        <v>8918.7</v>
      </c>
      <c r="P46" s="20">
        <f t="shared" si="9"/>
        <v>8918.7</v>
      </c>
      <c r="Q46" s="20">
        <f t="shared" si="9"/>
        <v>8918.7</v>
      </c>
      <c r="R46" s="20">
        <f t="shared" si="9"/>
        <v>8918.7</v>
      </c>
      <c r="S46" s="20">
        <f t="shared" si="9"/>
        <v>8918.7</v>
      </c>
      <c r="T46" s="20">
        <f t="shared" si="9"/>
        <v>8918.7</v>
      </c>
      <c r="U46" s="20">
        <f t="shared" si="9"/>
        <v>8918.7</v>
      </c>
      <c r="V46" s="20">
        <f t="shared" si="9"/>
        <v>8918.7</v>
      </c>
      <c r="W46" s="20">
        <f t="shared" si="9"/>
        <v>0</v>
      </c>
      <c r="X46" s="20">
        <f t="shared" si="9"/>
        <v>9408.199999999999</v>
      </c>
    </row>
    <row r="47" spans="1:24" s="25" customFormat="1" ht="31.5" outlineLevel="5">
      <c r="A47" s="5" t="s">
        <v>91</v>
      </c>
      <c r="B47" s="6" t="s">
        <v>7</v>
      </c>
      <c r="C47" s="6" t="s">
        <v>246</v>
      </c>
      <c r="D47" s="6" t="s">
        <v>90</v>
      </c>
      <c r="E47" s="6"/>
      <c r="F47" s="7">
        <f>F48+F49+F50</f>
        <v>8912.8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  <c r="X47" s="7">
        <f>X48+X49+X50</f>
        <v>9266.9</v>
      </c>
    </row>
    <row r="48" spans="1:24" s="25" customFormat="1" ht="31.5" outlineLevel="5">
      <c r="A48" s="47" t="s">
        <v>235</v>
      </c>
      <c r="B48" s="48" t="s">
        <v>7</v>
      </c>
      <c r="C48" s="48" t="s">
        <v>246</v>
      </c>
      <c r="D48" s="48" t="s">
        <v>88</v>
      </c>
      <c r="E48" s="48"/>
      <c r="F48" s="49">
        <v>6807.8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X48" s="49">
        <v>7079.9</v>
      </c>
    </row>
    <row r="49" spans="1:24" s="25" customFormat="1" ht="31.5" outlineLevel="5">
      <c r="A49" s="47" t="s">
        <v>240</v>
      </c>
      <c r="B49" s="48" t="s">
        <v>7</v>
      </c>
      <c r="C49" s="48" t="s">
        <v>246</v>
      </c>
      <c r="D49" s="48" t="s">
        <v>89</v>
      </c>
      <c r="E49" s="48"/>
      <c r="F49" s="49">
        <v>40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49">
        <v>40</v>
      </c>
    </row>
    <row r="50" spans="1:24" s="25" customFormat="1" ht="47.25" outlineLevel="5">
      <c r="A50" s="47" t="s">
        <v>236</v>
      </c>
      <c r="B50" s="48" t="s">
        <v>7</v>
      </c>
      <c r="C50" s="48" t="s">
        <v>246</v>
      </c>
      <c r="D50" s="48" t="s">
        <v>237</v>
      </c>
      <c r="E50" s="48"/>
      <c r="F50" s="49">
        <v>2065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49">
        <v>2147</v>
      </c>
    </row>
    <row r="51" spans="1:24" s="25" customFormat="1" ht="15.75" outlineLevel="5">
      <c r="A51" s="5" t="s">
        <v>92</v>
      </c>
      <c r="B51" s="6" t="s">
        <v>7</v>
      </c>
      <c r="C51" s="6" t="s">
        <v>246</v>
      </c>
      <c r="D51" s="6" t="s">
        <v>93</v>
      </c>
      <c r="E51" s="6"/>
      <c r="F51" s="7">
        <f>F52</f>
        <v>0</v>
      </c>
      <c r="G51" s="7">
        <f aca="true" t="shared" si="10" ref="G51:X51">G52</f>
        <v>0</v>
      </c>
      <c r="H51" s="7">
        <f t="shared" si="10"/>
        <v>0</v>
      </c>
      <c r="I51" s="7">
        <f t="shared" si="10"/>
        <v>0</v>
      </c>
      <c r="J51" s="7">
        <f t="shared" si="10"/>
        <v>0</v>
      </c>
      <c r="K51" s="7">
        <f t="shared" si="10"/>
        <v>0</v>
      </c>
      <c r="L51" s="7">
        <f t="shared" si="10"/>
        <v>0</v>
      </c>
      <c r="M51" s="7">
        <f t="shared" si="10"/>
        <v>0</v>
      </c>
      <c r="N51" s="7">
        <f t="shared" si="10"/>
        <v>0</v>
      </c>
      <c r="O51" s="7">
        <f t="shared" si="10"/>
        <v>0</v>
      </c>
      <c r="P51" s="7">
        <f t="shared" si="10"/>
        <v>0</v>
      </c>
      <c r="Q51" s="7">
        <f t="shared" si="10"/>
        <v>0</v>
      </c>
      <c r="R51" s="7">
        <f t="shared" si="10"/>
        <v>0</v>
      </c>
      <c r="S51" s="7">
        <f t="shared" si="10"/>
        <v>0</v>
      </c>
      <c r="T51" s="7">
        <f t="shared" si="10"/>
        <v>0</v>
      </c>
      <c r="U51" s="7">
        <f t="shared" si="10"/>
        <v>0</v>
      </c>
      <c r="V51" s="7">
        <f t="shared" si="10"/>
        <v>0</v>
      </c>
      <c r="W51" s="7">
        <f t="shared" si="10"/>
        <v>0</v>
      </c>
      <c r="X51" s="7">
        <f t="shared" si="10"/>
        <v>0</v>
      </c>
    </row>
    <row r="52" spans="1:24" s="25" customFormat="1" ht="31.5" outlineLevel="5">
      <c r="A52" s="47" t="s">
        <v>94</v>
      </c>
      <c r="B52" s="48" t="s">
        <v>7</v>
      </c>
      <c r="C52" s="48" t="s">
        <v>246</v>
      </c>
      <c r="D52" s="48" t="s">
        <v>95</v>
      </c>
      <c r="E52" s="48"/>
      <c r="F52" s="49"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49">
        <v>0</v>
      </c>
    </row>
    <row r="53" spans="1:24" s="25" customFormat="1" ht="15.75" outlineLevel="5">
      <c r="A53" s="5" t="s">
        <v>96</v>
      </c>
      <c r="B53" s="6" t="s">
        <v>7</v>
      </c>
      <c r="C53" s="6" t="s">
        <v>246</v>
      </c>
      <c r="D53" s="6" t="s">
        <v>97</v>
      </c>
      <c r="E53" s="6"/>
      <c r="F53" s="7">
        <f>F54+F55+F56</f>
        <v>141.3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7">
        <f>X54+X55+X56</f>
        <v>141.3</v>
      </c>
    </row>
    <row r="54" spans="1:24" s="25" customFormat="1" ht="15.75" outlineLevel="5">
      <c r="A54" s="47" t="s">
        <v>98</v>
      </c>
      <c r="B54" s="48" t="s">
        <v>7</v>
      </c>
      <c r="C54" s="48" t="s">
        <v>246</v>
      </c>
      <c r="D54" s="48" t="s">
        <v>100</v>
      </c>
      <c r="E54" s="48"/>
      <c r="F54" s="49">
        <v>7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49">
        <v>7</v>
      </c>
    </row>
    <row r="55" spans="1:24" s="25" customFormat="1" ht="15.75" outlineLevel="5">
      <c r="A55" s="47" t="s">
        <v>99</v>
      </c>
      <c r="B55" s="48" t="s">
        <v>7</v>
      </c>
      <c r="C55" s="48" t="s">
        <v>246</v>
      </c>
      <c r="D55" s="48" t="s">
        <v>101</v>
      </c>
      <c r="E55" s="48"/>
      <c r="F55" s="49">
        <v>40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49">
        <v>40</v>
      </c>
    </row>
    <row r="56" spans="1:24" s="25" customFormat="1" ht="15.75" outlineLevel="5">
      <c r="A56" s="47" t="s">
        <v>342</v>
      </c>
      <c r="B56" s="48" t="s">
        <v>7</v>
      </c>
      <c r="C56" s="48" t="s">
        <v>246</v>
      </c>
      <c r="D56" s="48" t="s">
        <v>341</v>
      </c>
      <c r="E56" s="48"/>
      <c r="F56" s="49">
        <v>94.3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49">
        <v>94.3</v>
      </c>
    </row>
    <row r="57" spans="1:24" s="25" customFormat="1" ht="15.75" outlineLevel="5">
      <c r="A57" s="8" t="s">
        <v>185</v>
      </c>
      <c r="B57" s="9" t="s">
        <v>186</v>
      </c>
      <c r="C57" s="9" t="s">
        <v>242</v>
      </c>
      <c r="D57" s="9" t="s">
        <v>5</v>
      </c>
      <c r="E57" s="9"/>
      <c r="F57" s="10">
        <f>F58</f>
        <v>43.388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10">
        <f>X58</f>
        <v>43.388</v>
      </c>
    </row>
    <row r="58" spans="1:24" s="25" customFormat="1" ht="31.5" outlineLevel="5">
      <c r="A58" s="21" t="s">
        <v>130</v>
      </c>
      <c r="B58" s="9" t="s">
        <v>186</v>
      </c>
      <c r="C58" s="9" t="s">
        <v>243</v>
      </c>
      <c r="D58" s="9" t="s">
        <v>5</v>
      </c>
      <c r="E58" s="9"/>
      <c r="F58" s="10">
        <f>F59</f>
        <v>43.388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10">
        <f>X59</f>
        <v>43.388</v>
      </c>
    </row>
    <row r="59" spans="1:24" s="25" customFormat="1" ht="31.5" outlineLevel="5">
      <c r="A59" s="21" t="s">
        <v>132</v>
      </c>
      <c r="B59" s="9" t="s">
        <v>186</v>
      </c>
      <c r="C59" s="9" t="s">
        <v>244</v>
      </c>
      <c r="D59" s="9" t="s">
        <v>5</v>
      </c>
      <c r="E59" s="9"/>
      <c r="F59" s="10">
        <f>F60</f>
        <v>43.388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0">
        <f>X60</f>
        <v>43.388</v>
      </c>
    </row>
    <row r="60" spans="1:24" s="25" customFormat="1" ht="31.5" outlineLevel="5">
      <c r="A60" s="50" t="s">
        <v>187</v>
      </c>
      <c r="B60" s="19" t="s">
        <v>186</v>
      </c>
      <c r="C60" s="19" t="s">
        <v>249</v>
      </c>
      <c r="D60" s="19" t="s">
        <v>5</v>
      </c>
      <c r="E60" s="19"/>
      <c r="F60" s="20">
        <f>F61</f>
        <v>43.388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20">
        <f>X61</f>
        <v>43.388</v>
      </c>
    </row>
    <row r="61" spans="1:24" s="25" customFormat="1" ht="15.75" outlineLevel="5">
      <c r="A61" s="5" t="s">
        <v>92</v>
      </c>
      <c r="B61" s="6" t="s">
        <v>186</v>
      </c>
      <c r="C61" s="6" t="s">
        <v>249</v>
      </c>
      <c r="D61" s="6" t="s">
        <v>93</v>
      </c>
      <c r="E61" s="6"/>
      <c r="F61" s="7">
        <f>F62</f>
        <v>43.388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7">
        <f>X62</f>
        <v>43.388</v>
      </c>
    </row>
    <row r="62" spans="1:24" s="25" customFormat="1" ht="31.5" outlineLevel="5">
      <c r="A62" s="47" t="s">
        <v>94</v>
      </c>
      <c r="B62" s="48" t="s">
        <v>186</v>
      </c>
      <c r="C62" s="48" t="s">
        <v>249</v>
      </c>
      <c r="D62" s="48" t="s">
        <v>95</v>
      </c>
      <c r="E62" s="48"/>
      <c r="F62" s="49">
        <v>43.388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49">
        <v>43.388</v>
      </c>
    </row>
    <row r="63" spans="1:24" s="25" customFormat="1" ht="50.25" customHeight="1" outlineLevel="3">
      <c r="A63" s="8" t="s">
        <v>29</v>
      </c>
      <c r="B63" s="9" t="s">
        <v>8</v>
      </c>
      <c r="C63" s="9" t="s">
        <v>242</v>
      </c>
      <c r="D63" s="9" t="s">
        <v>5</v>
      </c>
      <c r="E63" s="9"/>
      <c r="F63" s="10">
        <f>F64</f>
        <v>6822.8</v>
      </c>
      <c r="G63" s="10">
        <f aca="true" t="shared" si="11" ref="G63:V66">G64</f>
        <v>3284.2</v>
      </c>
      <c r="H63" s="10">
        <f t="shared" si="11"/>
        <v>3284.2</v>
      </c>
      <c r="I63" s="10">
        <f t="shared" si="11"/>
        <v>3284.2</v>
      </c>
      <c r="J63" s="10">
        <f t="shared" si="11"/>
        <v>3284.2</v>
      </c>
      <c r="K63" s="10">
        <f t="shared" si="11"/>
        <v>3284.2</v>
      </c>
      <c r="L63" s="10">
        <f t="shared" si="11"/>
        <v>3284.2</v>
      </c>
      <c r="M63" s="10">
        <f t="shared" si="11"/>
        <v>3284.2</v>
      </c>
      <c r="N63" s="10">
        <f t="shared" si="11"/>
        <v>3284.2</v>
      </c>
      <c r="O63" s="10">
        <f t="shared" si="11"/>
        <v>3284.2</v>
      </c>
      <c r="P63" s="10">
        <f t="shared" si="11"/>
        <v>3284.2</v>
      </c>
      <c r="Q63" s="10">
        <f t="shared" si="11"/>
        <v>3284.2</v>
      </c>
      <c r="R63" s="10">
        <f t="shared" si="11"/>
        <v>3284.2</v>
      </c>
      <c r="S63" s="10">
        <f t="shared" si="11"/>
        <v>3284.2</v>
      </c>
      <c r="T63" s="10">
        <f t="shared" si="11"/>
        <v>3284.2</v>
      </c>
      <c r="U63" s="10">
        <f t="shared" si="11"/>
        <v>3284.2</v>
      </c>
      <c r="V63" s="10">
        <f t="shared" si="11"/>
        <v>3284.2</v>
      </c>
      <c r="X63" s="10">
        <f>X64</f>
        <v>7132.9</v>
      </c>
    </row>
    <row r="64" spans="1:24" s="25" customFormat="1" ht="31.5" outlineLevel="3">
      <c r="A64" s="21" t="s">
        <v>130</v>
      </c>
      <c r="B64" s="12" t="s">
        <v>8</v>
      </c>
      <c r="C64" s="12" t="s">
        <v>243</v>
      </c>
      <c r="D64" s="12" t="s">
        <v>5</v>
      </c>
      <c r="E64" s="12"/>
      <c r="F64" s="13">
        <f>F65</f>
        <v>6822.8</v>
      </c>
      <c r="G64" s="13">
        <f aca="true" t="shared" si="12" ref="G64:V64">G66</f>
        <v>3284.2</v>
      </c>
      <c r="H64" s="13">
        <f t="shared" si="12"/>
        <v>3284.2</v>
      </c>
      <c r="I64" s="13">
        <f t="shared" si="12"/>
        <v>3284.2</v>
      </c>
      <c r="J64" s="13">
        <f t="shared" si="12"/>
        <v>3284.2</v>
      </c>
      <c r="K64" s="13">
        <f t="shared" si="12"/>
        <v>3284.2</v>
      </c>
      <c r="L64" s="13">
        <f t="shared" si="12"/>
        <v>3284.2</v>
      </c>
      <c r="M64" s="13">
        <f t="shared" si="12"/>
        <v>3284.2</v>
      </c>
      <c r="N64" s="13">
        <f t="shared" si="12"/>
        <v>3284.2</v>
      </c>
      <c r="O64" s="13">
        <f t="shared" si="12"/>
        <v>3284.2</v>
      </c>
      <c r="P64" s="13">
        <f t="shared" si="12"/>
        <v>3284.2</v>
      </c>
      <c r="Q64" s="13">
        <f t="shared" si="12"/>
        <v>3284.2</v>
      </c>
      <c r="R64" s="13">
        <f t="shared" si="12"/>
        <v>3284.2</v>
      </c>
      <c r="S64" s="13">
        <f t="shared" si="12"/>
        <v>3284.2</v>
      </c>
      <c r="T64" s="13">
        <f t="shared" si="12"/>
        <v>3284.2</v>
      </c>
      <c r="U64" s="13">
        <f t="shared" si="12"/>
        <v>3284.2</v>
      </c>
      <c r="V64" s="13">
        <f t="shared" si="12"/>
        <v>3284.2</v>
      </c>
      <c r="X64" s="13">
        <f>X65</f>
        <v>7132.9</v>
      </c>
    </row>
    <row r="65" spans="1:24" s="25" customFormat="1" ht="31.5" outlineLevel="3">
      <c r="A65" s="21" t="s">
        <v>132</v>
      </c>
      <c r="B65" s="12" t="s">
        <v>8</v>
      </c>
      <c r="C65" s="12" t="s">
        <v>244</v>
      </c>
      <c r="D65" s="12" t="s">
        <v>5</v>
      </c>
      <c r="E65" s="12"/>
      <c r="F65" s="13">
        <f>F66</f>
        <v>6822.8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X65" s="13">
        <f>X66</f>
        <v>7132.9</v>
      </c>
    </row>
    <row r="66" spans="1:24" s="25" customFormat="1" ht="47.25" outlineLevel="4">
      <c r="A66" s="51" t="s">
        <v>189</v>
      </c>
      <c r="B66" s="19" t="s">
        <v>8</v>
      </c>
      <c r="C66" s="19" t="s">
        <v>246</v>
      </c>
      <c r="D66" s="19" t="s">
        <v>5</v>
      </c>
      <c r="E66" s="19"/>
      <c r="F66" s="20">
        <f>F67</f>
        <v>6822.8</v>
      </c>
      <c r="G66" s="7">
        <f t="shared" si="11"/>
        <v>3284.2</v>
      </c>
      <c r="H66" s="7">
        <f t="shared" si="11"/>
        <v>3284.2</v>
      </c>
      <c r="I66" s="7">
        <f t="shared" si="11"/>
        <v>3284.2</v>
      </c>
      <c r="J66" s="7">
        <f t="shared" si="11"/>
        <v>3284.2</v>
      </c>
      <c r="K66" s="7">
        <f t="shared" si="11"/>
        <v>3284.2</v>
      </c>
      <c r="L66" s="7">
        <f t="shared" si="11"/>
        <v>3284.2</v>
      </c>
      <c r="M66" s="7">
        <f t="shared" si="11"/>
        <v>3284.2</v>
      </c>
      <c r="N66" s="7">
        <f t="shared" si="11"/>
        <v>3284.2</v>
      </c>
      <c r="O66" s="7">
        <f t="shared" si="11"/>
        <v>3284.2</v>
      </c>
      <c r="P66" s="7">
        <f t="shared" si="11"/>
        <v>3284.2</v>
      </c>
      <c r="Q66" s="7">
        <f t="shared" si="11"/>
        <v>3284.2</v>
      </c>
      <c r="R66" s="7">
        <f t="shared" si="11"/>
        <v>3284.2</v>
      </c>
      <c r="S66" s="7">
        <f t="shared" si="11"/>
        <v>3284.2</v>
      </c>
      <c r="T66" s="7">
        <f t="shared" si="11"/>
        <v>3284.2</v>
      </c>
      <c r="U66" s="7">
        <f t="shared" si="11"/>
        <v>3284.2</v>
      </c>
      <c r="V66" s="7">
        <f t="shared" si="11"/>
        <v>3284.2</v>
      </c>
      <c r="X66" s="20">
        <f>X67</f>
        <v>7132.9</v>
      </c>
    </row>
    <row r="67" spans="1:24" s="25" customFormat="1" ht="31.5" outlineLevel="5">
      <c r="A67" s="5" t="s">
        <v>91</v>
      </c>
      <c r="B67" s="6" t="s">
        <v>8</v>
      </c>
      <c r="C67" s="6" t="s">
        <v>246</v>
      </c>
      <c r="D67" s="6" t="s">
        <v>90</v>
      </c>
      <c r="E67" s="6"/>
      <c r="F67" s="7">
        <f>F68+F69+F70</f>
        <v>6822.8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7">
        <v>3284.2</v>
      </c>
      <c r="X67" s="7">
        <f>X68+X69+X70</f>
        <v>7132.9</v>
      </c>
    </row>
    <row r="68" spans="1:24" s="25" customFormat="1" ht="31.5" outlineLevel="5">
      <c r="A68" s="47" t="s">
        <v>235</v>
      </c>
      <c r="B68" s="48" t="s">
        <v>8</v>
      </c>
      <c r="C68" s="48" t="s">
        <v>246</v>
      </c>
      <c r="D68" s="48" t="s">
        <v>88</v>
      </c>
      <c r="E68" s="48"/>
      <c r="F68" s="49">
        <v>5224.5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X68" s="49">
        <v>5462.9</v>
      </c>
    </row>
    <row r="69" spans="1:24" s="25" customFormat="1" ht="31.5" outlineLevel="5">
      <c r="A69" s="47" t="s">
        <v>240</v>
      </c>
      <c r="B69" s="48" t="s">
        <v>8</v>
      </c>
      <c r="C69" s="48" t="s">
        <v>246</v>
      </c>
      <c r="D69" s="48" t="s">
        <v>89</v>
      </c>
      <c r="E69" s="48"/>
      <c r="F69" s="49">
        <v>16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X69" s="49">
        <v>16</v>
      </c>
    </row>
    <row r="70" spans="1:24" s="25" customFormat="1" ht="47.25" outlineLevel="5">
      <c r="A70" s="47" t="s">
        <v>236</v>
      </c>
      <c r="B70" s="48" t="s">
        <v>8</v>
      </c>
      <c r="C70" s="48" t="s">
        <v>246</v>
      </c>
      <c r="D70" s="48" t="s">
        <v>237</v>
      </c>
      <c r="E70" s="48"/>
      <c r="F70" s="49">
        <v>1582.3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49">
        <v>1654</v>
      </c>
    </row>
    <row r="71" spans="1:24" s="25" customFormat="1" ht="15.75" outlineLevel="5">
      <c r="A71" s="8" t="s">
        <v>195</v>
      </c>
      <c r="B71" s="9" t="s">
        <v>196</v>
      </c>
      <c r="C71" s="9" t="s">
        <v>242</v>
      </c>
      <c r="D71" s="9" t="s">
        <v>5</v>
      </c>
      <c r="E71" s="9"/>
      <c r="F71" s="10">
        <f>F72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10">
        <f>X72</f>
        <v>0</v>
      </c>
    </row>
    <row r="72" spans="1:24" s="25" customFormat="1" ht="31.5" outlineLevel="5">
      <c r="A72" s="21" t="s">
        <v>130</v>
      </c>
      <c r="B72" s="9" t="s">
        <v>196</v>
      </c>
      <c r="C72" s="9" t="s">
        <v>243</v>
      </c>
      <c r="D72" s="9" t="s">
        <v>5</v>
      </c>
      <c r="E72" s="9"/>
      <c r="F72" s="10">
        <f>F73</f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10">
        <f>X73</f>
        <v>0</v>
      </c>
    </row>
    <row r="73" spans="1:24" s="25" customFormat="1" ht="31.5" outlineLevel="5">
      <c r="A73" s="21" t="s">
        <v>132</v>
      </c>
      <c r="B73" s="9" t="s">
        <v>196</v>
      </c>
      <c r="C73" s="9" t="s">
        <v>244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5" customFormat="1" ht="31.5" outlineLevel="5">
      <c r="A74" s="50" t="s">
        <v>194</v>
      </c>
      <c r="B74" s="19" t="s">
        <v>196</v>
      </c>
      <c r="C74" s="19" t="s">
        <v>250</v>
      </c>
      <c r="D74" s="19" t="s">
        <v>5</v>
      </c>
      <c r="E74" s="19"/>
      <c r="F74" s="2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20">
        <f>X75</f>
        <v>0</v>
      </c>
    </row>
    <row r="75" spans="1:24" s="25" customFormat="1" ht="15.75" outlineLevel="5">
      <c r="A75" s="5" t="s">
        <v>228</v>
      </c>
      <c r="B75" s="6" t="s">
        <v>196</v>
      </c>
      <c r="C75" s="6" t="s">
        <v>250</v>
      </c>
      <c r="D75" s="6" t="s">
        <v>226</v>
      </c>
      <c r="E75" s="6"/>
      <c r="F75" s="7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7">
        <f>X76</f>
        <v>0</v>
      </c>
    </row>
    <row r="76" spans="1:24" s="25" customFormat="1" ht="15.75" outlineLevel="5">
      <c r="A76" s="47" t="s">
        <v>229</v>
      </c>
      <c r="B76" s="48" t="s">
        <v>196</v>
      </c>
      <c r="C76" s="48" t="s">
        <v>250</v>
      </c>
      <c r="D76" s="48" t="s">
        <v>227</v>
      </c>
      <c r="E76" s="48"/>
      <c r="F76" s="49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49">
        <v>0</v>
      </c>
    </row>
    <row r="77" spans="1:24" s="25" customFormat="1" ht="15.75" outlineLevel="3">
      <c r="A77" s="8" t="s">
        <v>31</v>
      </c>
      <c r="B77" s="9" t="s">
        <v>9</v>
      </c>
      <c r="C77" s="9" t="s">
        <v>242</v>
      </c>
      <c r="D77" s="9" t="s">
        <v>5</v>
      </c>
      <c r="E77" s="9"/>
      <c r="F77" s="10">
        <f>F78</f>
        <v>200</v>
      </c>
      <c r="G77" s="10" t="e">
        <f>#REF!</f>
        <v>#REF!</v>
      </c>
      <c r="H77" s="10" t="e">
        <f>#REF!</f>
        <v>#REF!</v>
      </c>
      <c r="I77" s="10" t="e">
        <f>#REF!</f>
        <v>#REF!</v>
      </c>
      <c r="J77" s="10" t="e">
        <f>#REF!</f>
        <v>#REF!</v>
      </c>
      <c r="K77" s="10" t="e">
        <f>#REF!</f>
        <v>#REF!</v>
      </c>
      <c r="L77" s="10" t="e">
        <f>#REF!</f>
        <v>#REF!</v>
      </c>
      <c r="M77" s="10" t="e">
        <f>#REF!</f>
        <v>#REF!</v>
      </c>
      <c r="N77" s="10" t="e">
        <f>#REF!</f>
        <v>#REF!</v>
      </c>
      <c r="O77" s="10" t="e">
        <f>#REF!</f>
        <v>#REF!</v>
      </c>
      <c r="P77" s="10" t="e">
        <f>#REF!</f>
        <v>#REF!</v>
      </c>
      <c r="Q77" s="10" t="e">
        <f>#REF!</f>
        <v>#REF!</v>
      </c>
      <c r="R77" s="10" t="e">
        <f>#REF!</f>
        <v>#REF!</v>
      </c>
      <c r="S77" s="10" t="e">
        <f>#REF!</f>
        <v>#REF!</v>
      </c>
      <c r="T77" s="10" t="e">
        <f>#REF!</f>
        <v>#REF!</v>
      </c>
      <c r="U77" s="10" t="e">
        <f>#REF!</f>
        <v>#REF!</v>
      </c>
      <c r="V77" s="10" t="e">
        <f>#REF!</f>
        <v>#REF!</v>
      </c>
      <c r="X77" s="10">
        <f>X78</f>
        <v>200</v>
      </c>
    </row>
    <row r="78" spans="1:24" s="25" customFormat="1" ht="31.5" outlineLevel="3">
      <c r="A78" s="21" t="s">
        <v>130</v>
      </c>
      <c r="B78" s="12" t="s">
        <v>9</v>
      </c>
      <c r="C78" s="12" t="s">
        <v>243</v>
      </c>
      <c r="D78" s="12" t="s">
        <v>5</v>
      </c>
      <c r="E78" s="12"/>
      <c r="F78" s="13">
        <f>F79</f>
        <v>200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X78" s="13">
        <f>X79</f>
        <v>200</v>
      </c>
    </row>
    <row r="79" spans="1:24" s="25" customFormat="1" ht="31.5" outlineLevel="3">
      <c r="A79" s="21" t="s">
        <v>132</v>
      </c>
      <c r="B79" s="12" t="s">
        <v>9</v>
      </c>
      <c r="C79" s="12" t="s">
        <v>244</v>
      </c>
      <c r="D79" s="12" t="s">
        <v>5</v>
      </c>
      <c r="E79" s="12"/>
      <c r="F79" s="13">
        <f>F80</f>
        <v>200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X79" s="13">
        <f>X80</f>
        <v>200</v>
      </c>
    </row>
    <row r="80" spans="1:24" s="25" customFormat="1" ht="31.5" outlineLevel="4">
      <c r="A80" s="50" t="s">
        <v>133</v>
      </c>
      <c r="B80" s="19" t="s">
        <v>9</v>
      </c>
      <c r="C80" s="19" t="s">
        <v>251</v>
      </c>
      <c r="D80" s="19" t="s">
        <v>5</v>
      </c>
      <c r="E80" s="19"/>
      <c r="F80" s="20">
        <f>F81</f>
        <v>200</v>
      </c>
      <c r="G80" s="7">
        <f aca="true" t="shared" si="13" ref="G80:V80">G81</f>
        <v>0</v>
      </c>
      <c r="H80" s="7">
        <f t="shared" si="13"/>
        <v>0</v>
      </c>
      <c r="I80" s="7">
        <f t="shared" si="13"/>
        <v>0</v>
      </c>
      <c r="J80" s="7">
        <f t="shared" si="13"/>
        <v>0</v>
      </c>
      <c r="K80" s="7">
        <f t="shared" si="13"/>
        <v>0</v>
      </c>
      <c r="L80" s="7">
        <f t="shared" si="13"/>
        <v>0</v>
      </c>
      <c r="M80" s="7">
        <f t="shared" si="13"/>
        <v>0</v>
      </c>
      <c r="N80" s="7">
        <f t="shared" si="13"/>
        <v>0</v>
      </c>
      <c r="O80" s="7">
        <f t="shared" si="13"/>
        <v>0</v>
      </c>
      <c r="P80" s="7">
        <f t="shared" si="13"/>
        <v>0</v>
      </c>
      <c r="Q80" s="7">
        <f t="shared" si="13"/>
        <v>0</v>
      </c>
      <c r="R80" s="7">
        <f t="shared" si="13"/>
        <v>0</v>
      </c>
      <c r="S80" s="7">
        <f t="shared" si="13"/>
        <v>0</v>
      </c>
      <c r="T80" s="7">
        <f t="shared" si="13"/>
        <v>0</v>
      </c>
      <c r="U80" s="7">
        <f t="shared" si="13"/>
        <v>0</v>
      </c>
      <c r="V80" s="7">
        <f t="shared" si="13"/>
        <v>0</v>
      </c>
      <c r="X80" s="20">
        <f>X81</f>
        <v>200</v>
      </c>
    </row>
    <row r="81" spans="1:24" s="25" customFormat="1" ht="15.75" outlineLevel="5">
      <c r="A81" s="5" t="s">
        <v>105</v>
      </c>
      <c r="B81" s="6" t="s">
        <v>9</v>
      </c>
      <c r="C81" s="6" t="s">
        <v>251</v>
      </c>
      <c r="D81" s="6" t="s">
        <v>104</v>
      </c>
      <c r="E81" s="6"/>
      <c r="F81" s="7">
        <v>200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v>200</v>
      </c>
    </row>
    <row r="82" spans="1:24" s="25" customFormat="1" ht="15.75" customHeight="1" outlineLevel="3">
      <c r="A82" s="8" t="s">
        <v>32</v>
      </c>
      <c r="B82" s="9" t="s">
        <v>71</v>
      </c>
      <c r="C82" s="9" t="s">
        <v>242</v>
      </c>
      <c r="D82" s="9" t="s">
        <v>5</v>
      </c>
      <c r="E82" s="9"/>
      <c r="F82" s="82">
        <f>F83+F134</f>
        <v>66328.421</v>
      </c>
      <c r="G82" s="10" t="e">
        <f>G83+#REF!+#REF!+#REF!+#REF!+#REF!+G114+G121+G128</f>
        <v>#REF!</v>
      </c>
      <c r="H82" s="10" t="e">
        <f>H83+#REF!+#REF!+#REF!+#REF!+#REF!+H114+H121+H128</f>
        <v>#REF!</v>
      </c>
      <c r="I82" s="10" t="e">
        <f>I83+#REF!+#REF!+#REF!+#REF!+#REF!+I114+I121+I128</f>
        <v>#REF!</v>
      </c>
      <c r="J82" s="10" t="e">
        <f>J83+#REF!+#REF!+#REF!+#REF!+#REF!+J114+J121+J128</f>
        <v>#REF!</v>
      </c>
      <c r="K82" s="10" t="e">
        <f>K83+#REF!+#REF!+#REF!+#REF!+#REF!+K114+K121+K128</f>
        <v>#REF!</v>
      </c>
      <c r="L82" s="10" t="e">
        <f>L83+#REF!+#REF!+#REF!+#REF!+#REF!+L114+L121+L128</f>
        <v>#REF!</v>
      </c>
      <c r="M82" s="10" t="e">
        <f>M83+#REF!+#REF!+#REF!+#REF!+#REF!+M114+M121+M128</f>
        <v>#REF!</v>
      </c>
      <c r="N82" s="10" t="e">
        <f>N83+#REF!+#REF!+#REF!+#REF!+#REF!+N114+N121+N128</f>
        <v>#REF!</v>
      </c>
      <c r="O82" s="10" t="e">
        <f>O83+#REF!+#REF!+#REF!+#REF!+#REF!+O114+O121+O128</f>
        <v>#REF!</v>
      </c>
      <c r="P82" s="10" t="e">
        <f>P83+#REF!+#REF!+#REF!+#REF!+#REF!+P114+P121+P128</f>
        <v>#REF!</v>
      </c>
      <c r="Q82" s="10" t="e">
        <f>Q83+#REF!+#REF!+#REF!+#REF!+#REF!+Q114+Q121+Q128</f>
        <v>#REF!</v>
      </c>
      <c r="R82" s="10" t="e">
        <f>R83+#REF!+#REF!+#REF!+#REF!+#REF!+R114+R121+R128</f>
        <v>#REF!</v>
      </c>
      <c r="S82" s="10" t="e">
        <f>S83+#REF!+#REF!+#REF!+#REF!+#REF!+S114+S121+S128</f>
        <v>#REF!</v>
      </c>
      <c r="T82" s="10" t="e">
        <f>T83+#REF!+#REF!+#REF!+#REF!+#REF!+T114+T121+T128</f>
        <v>#REF!</v>
      </c>
      <c r="U82" s="10" t="e">
        <f>U83+#REF!+#REF!+#REF!+#REF!+#REF!+U114+U121+U128</f>
        <v>#REF!</v>
      </c>
      <c r="V82" s="10" t="e">
        <f>V83+#REF!+#REF!+#REF!+#REF!+#REF!+V114+V121+V128</f>
        <v>#REF!</v>
      </c>
      <c r="X82" s="82">
        <f>X83+X134</f>
        <v>68196.52100000001</v>
      </c>
    </row>
    <row r="83" spans="1:24" s="25" customFormat="1" ht="31.5" outlineLevel="3">
      <c r="A83" s="21" t="s">
        <v>130</v>
      </c>
      <c r="B83" s="12" t="s">
        <v>71</v>
      </c>
      <c r="C83" s="12" t="s">
        <v>243</v>
      </c>
      <c r="D83" s="12" t="s">
        <v>5</v>
      </c>
      <c r="E83" s="12"/>
      <c r="F83" s="87">
        <f>F84</f>
        <v>64152.42100000001</v>
      </c>
      <c r="G83" s="13">
        <f aca="true" t="shared" si="14" ref="G83:V83">G85</f>
        <v>0</v>
      </c>
      <c r="H83" s="13">
        <f t="shared" si="14"/>
        <v>0</v>
      </c>
      <c r="I83" s="13">
        <f t="shared" si="14"/>
        <v>0</v>
      </c>
      <c r="J83" s="13">
        <f t="shared" si="14"/>
        <v>0</v>
      </c>
      <c r="K83" s="13">
        <f t="shared" si="14"/>
        <v>0</v>
      </c>
      <c r="L83" s="13">
        <f t="shared" si="14"/>
        <v>0</v>
      </c>
      <c r="M83" s="13">
        <f t="shared" si="14"/>
        <v>0</v>
      </c>
      <c r="N83" s="13">
        <f t="shared" si="14"/>
        <v>0</v>
      </c>
      <c r="O83" s="13">
        <f t="shared" si="14"/>
        <v>0</v>
      </c>
      <c r="P83" s="13">
        <f t="shared" si="14"/>
        <v>0</v>
      </c>
      <c r="Q83" s="13">
        <f t="shared" si="14"/>
        <v>0</v>
      </c>
      <c r="R83" s="13">
        <f t="shared" si="14"/>
        <v>0</v>
      </c>
      <c r="S83" s="13">
        <f t="shared" si="14"/>
        <v>0</v>
      </c>
      <c r="T83" s="13">
        <f t="shared" si="14"/>
        <v>0</v>
      </c>
      <c r="U83" s="13">
        <f t="shared" si="14"/>
        <v>0</v>
      </c>
      <c r="V83" s="13">
        <f t="shared" si="14"/>
        <v>0</v>
      </c>
      <c r="X83" s="87">
        <f>X84</f>
        <v>66070.52100000001</v>
      </c>
    </row>
    <row r="84" spans="1:24" s="25" customFormat="1" ht="31.5" outlineLevel="3">
      <c r="A84" s="21" t="s">
        <v>132</v>
      </c>
      <c r="B84" s="12" t="s">
        <v>71</v>
      </c>
      <c r="C84" s="12" t="s">
        <v>244</v>
      </c>
      <c r="D84" s="12" t="s">
        <v>5</v>
      </c>
      <c r="E84" s="12"/>
      <c r="F84" s="87">
        <f>F85+F92+F103+F99+F114+F121+F128</f>
        <v>64152.42100000001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87">
        <f>X85+X92+X103+X99+X114+X121+X128</f>
        <v>66070.52100000001</v>
      </c>
    </row>
    <row r="85" spans="1:24" s="25" customFormat="1" ht="15.75" outlineLevel="4">
      <c r="A85" s="50" t="s">
        <v>33</v>
      </c>
      <c r="B85" s="19" t="s">
        <v>71</v>
      </c>
      <c r="C85" s="19" t="s">
        <v>252</v>
      </c>
      <c r="D85" s="19" t="s">
        <v>5</v>
      </c>
      <c r="E85" s="19"/>
      <c r="F85" s="83">
        <f>F86+F90</f>
        <v>2160</v>
      </c>
      <c r="G85" s="7">
        <f aca="true" t="shared" si="15" ref="G85:V85">G86</f>
        <v>0</v>
      </c>
      <c r="H85" s="7">
        <f t="shared" si="15"/>
        <v>0</v>
      </c>
      <c r="I85" s="7">
        <f t="shared" si="15"/>
        <v>0</v>
      </c>
      <c r="J85" s="7">
        <f t="shared" si="15"/>
        <v>0</v>
      </c>
      <c r="K85" s="7">
        <f t="shared" si="15"/>
        <v>0</v>
      </c>
      <c r="L85" s="7">
        <f t="shared" si="15"/>
        <v>0</v>
      </c>
      <c r="M85" s="7">
        <f t="shared" si="15"/>
        <v>0</v>
      </c>
      <c r="N85" s="7">
        <f t="shared" si="15"/>
        <v>0</v>
      </c>
      <c r="O85" s="7">
        <f t="shared" si="15"/>
        <v>0</v>
      </c>
      <c r="P85" s="7">
        <f t="shared" si="15"/>
        <v>0</v>
      </c>
      <c r="Q85" s="7">
        <f t="shared" si="15"/>
        <v>0</v>
      </c>
      <c r="R85" s="7">
        <f t="shared" si="15"/>
        <v>0</v>
      </c>
      <c r="S85" s="7">
        <f t="shared" si="15"/>
        <v>0</v>
      </c>
      <c r="T85" s="7">
        <f t="shared" si="15"/>
        <v>0</v>
      </c>
      <c r="U85" s="7">
        <f t="shared" si="15"/>
        <v>0</v>
      </c>
      <c r="V85" s="7">
        <f t="shared" si="15"/>
        <v>0</v>
      </c>
      <c r="X85" s="83">
        <f>X86+X90</f>
        <v>2160</v>
      </c>
    </row>
    <row r="86" spans="1:24" s="25" customFormat="1" ht="31.5" outlineLevel="5">
      <c r="A86" s="5" t="s">
        <v>91</v>
      </c>
      <c r="B86" s="6" t="s">
        <v>71</v>
      </c>
      <c r="C86" s="6" t="s">
        <v>252</v>
      </c>
      <c r="D86" s="6" t="s">
        <v>90</v>
      </c>
      <c r="E86" s="6"/>
      <c r="F86" s="84">
        <f>F87+F88+F89</f>
        <v>1560.77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84">
        <f>X87+X88+X89</f>
        <v>1560.77</v>
      </c>
    </row>
    <row r="87" spans="1:24" s="25" customFormat="1" ht="31.5" outlineLevel="5">
      <c r="A87" s="47" t="s">
        <v>235</v>
      </c>
      <c r="B87" s="48" t="s">
        <v>71</v>
      </c>
      <c r="C87" s="48" t="s">
        <v>252</v>
      </c>
      <c r="D87" s="48" t="s">
        <v>88</v>
      </c>
      <c r="E87" s="48"/>
      <c r="F87" s="85">
        <v>1201.07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85">
        <v>1201.07</v>
      </c>
    </row>
    <row r="88" spans="1:24" s="25" customFormat="1" ht="31.5" outlineLevel="5">
      <c r="A88" s="47" t="s">
        <v>240</v>
      </c>
      <c r="B88" s="48" t="s">
        <v>71</v>
      </c>
      <c r="C88" s="48" t="s">
        <v>252</v>
      </c>
      <c r="D88" s="48" t="s">
        <v>89</v>
      </c>
      <c r="E88" s="48"/>
      <c r="F88" s="85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85">
        <v>0</v>
      </c>
    </row>
    <row r="89" spans="1:24" s="25" customFormat="1" ht="47.25" outlineLevel="5">
      <c r="A89" s="47" t="s">
        <v>236</v>
      </c>
      <c r="B89" s="48" t="s">
        <v>71</v>
      </c>
      <c r="C89" s="48" t="s">
        <v>252</v>
      </c>
      <c r="D89" s="48" t="s">
        <v>237</v>
      </c>
      <c r="E89" s="48"/>
      <c r="F89" s="85">
        <v>359.7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5">
        <v>359.7</v>
      </c>
    </row>
    <row r="90" spans="1:24" s="25" customFormat="1" ht="15.75" outlineLevel="5">
      <c r="A90" s="5" t="s">
        <v>92</v>
      </c>
      <c r="B90" s="6" t="s">
        <v>71</v>
      </c>
      <c r="C90" s="6" t="s">
        <v>252</v>
      </c>
      <c r="D90" s="6" t="s">
        <v>93</v>
      </c>
      <c r="E90" s="6"/>
      <c r="F90" s="84">
        <f>F91</f>
        <v>599.23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4">
        <f>X91</f>
        <v>599.23</v>
      </c>
    </row>
    <row r="91" spans="1:24" s="25" customFormat="1" ht="31.5" outlineLevel="5">
      <c r="A91" s="47" t="s">
        <v>94</v>
      </c>
      <c r="B91" s="48" t="s">
        <v>71</v>
      </c>
      <c r="C91" s="48" t="s">
        <v>252</v>
      </c>
      <c r="D91" s="48" t="s">
        <v>95</v>
      </c>
      <c r="E91" s="48"/>
      <c r="F91" s="85">
        <v>599.23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5">
        <v>599.23</v>
      </c>
    </row>
    <row r="92" spans="1:24" s="25" customFormat="1" ht="47.25" outlineLevel="4">
      <c r="A92" s="51" t="s">
        <v>189</v>
      </c>
      <c r="B92" s="19" t="s">
        <v>71</v>
      </c>
      <c r="C92" s="19" t="s">
        <v>246</v>
      </c>
      <c r="D92" s="19" t="s">
        <v>5</v>
      </c>
      <c r="E92" s="19"/>
      <c r="F92" s="83">
        <f>F93+F97</f>
        <v>24161.8</v>
      </c>
      <c r="G92" s="7">
        <f aca="true" t="shared" si="16" ref="G92:V92">G93</f>
        <v>0</v>
      </c>
      <c r="H92" s="7">
        <f t="shared" si="16"/>
        <v>0</v>
      </c>
      <c r="I92" s="7">
        <f t="shared" si="16"/>
        <v>0</v>
      </c>
      <c r="J92" s="7">
        <f t="shared" si="16"/>
        <v>0</v>
      </c>
      <c r="K92" s="7">
        <f t="shared" si="16"/>
        <v>0</v>
      </c>
      <c r="L92" s="7">
        <f t="shared" si="16"/>
        <v>0</v>
      </c>
      <c r="M92" s="7">
        <f t="shared" si="16"/>
        <v>0</v>
      </c>
      <c r="N92" s="7">
        <f t="shared" si="16"/>
        <v>0</v>
      </c>
      <c r="O92" s="7">
        <f t="shared" si="16"/>
        <v>0</v>
      </c>
      <c r="P92" s="7">
        <f t="shared" si="16"/>
        <v>0</v>
      </c>
      <c r="Q92" s="7">
        <f t="shared" si="16"/>
        <v>0</v>
      </c>
      <c r="R92" s="7">
        <f t="shared" si="16"/>
        <v>0</v>
      </c>
      <c r="S92" s="7">
        <f t="shared" si="16"/>
        <v>0</v>
      </c>
      <c r="T92" s="7">
        <f t="shared" si="16"/>
        <v>0</v>
      </c>
      <c r="U92" s="7">
        <f t="shared" si="16"/>
        <v>0</v>
      </c>
      <c r="V92" s="7">
        <f t="shared" si="16"/>
        <v>0</v>
      </c>
      <c r="X92" s="83">
        <f>X93+X97</f>
        <v>25295.6</v>
      </c>
    </row>
    <row r="93" spans="1:24" s="25" customFormat="1" ht="31.5" outlineLevel="5">
      <c r="A93" s="5" t="s">
        <v>91</v>
      </c>
      <c r="B93" s="6" t="s">
        <v>71</v>
      </c>
      <c r="C93" s="6" t="s">
        <v>246</v>
      </c>
      <c r="D93" s="6" t="s">
        <v>90</v>
      </c>
      <c r="E93" s="6"/>
      <c r="F93" s="84">
        <f>F94+F95+F96</f>
        <v>23999.5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4">
        <f>X94+X95+X96</f>
        <v>25133.3</v>
      </c>
    </row>
    <row r="94" spans="1:24" s="25" customFormat="1" ht="31.5" outlineLevel="5">
      <c r="A94" s="47" t="s">
        <v>235</v>
      </c>
      <c r="B94" s="48" t="s">
        <v>71</v>
      </c>
      <c r="C94" s="48" t="s">
        <v>246</v>
      </c>
      <c r="D94" s="48" t="s">
        <v>88</v>
      </c>
      <c r="E94" s="48"/>
      <c r="F94" s="85">
        <v>18408.5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5">
        <v>19279.3</v>
      </c>
    </row>
    <row r="95" spans="1:24" s="25" customFormat="1" ht="31.5" outlineLevel="5">
      <c r="A95" s="47" t="s">
        <v>240</v>
      </c>
      <c r="B95" s="48" t="s">
        <v>71</v>
      </c>
      <c r="C95" s="48" t="s">
        <v>246</v>
      </c>
      <c r="D95" s="48" t="s">
        <v>89</v>
      </c>
      <c r="E95" s="48"/>
      <c r="F95" s="49">
        <v>32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49">
        <v>32</v>
      </c>
    </row>
    <row r="96" spans="1:24" s="25" customFormat="1" ht="47.25" outlineLevel="5">
      <c r="A96" s="47" t="s">
        <v>236</v>
      </c>
      <c r="B96" s="48" t="s">
        <v>71</v>
      </c>
      <c r="C96" s="48" t="s">
        <v>246</v>
      </c>
      <c r="D96" s="48" t="s">
        <v>237</v>
      </c>
      <c r="E96" s="48"/>
      <c r="F96" s="49">
        <v>5559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49">
        <v>5822</v>
      </c>
    </row>
    <row r="97" spans="1:24" s="25" customFormat="1" ht="15.75" outlineLevel="5">
      <c r="A97" s="5" t="s">
        <v>92</v>
      </c>
      <c r="B97" s="6" t="s">
        <v>71</v>
      </c>
      <c r="C97" s="6" t="s">
        <v>246</v>
      </c>
      <c r="D97" s="6" t="s">
        <v>93</v>
      </c>
      <c r="E97" s="6"/>
      <c r="F97" s="7">
        <f>F98</f>
        <v>162.3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7">
        <f>X98</f>
        <v>162.3</v>
      </c>
    </row>
    <row r="98" spans="1:24" s="25" customFormat="1" ht="31.5" outlineLevel="5">
      <c r="A98" s="47" t="s">
        <v>94</v>
      </c>
      <c r="B98" s="48" t="s">
        <v>71</v>
      </c>
      <c r="C98" s="48" t="s">
        <v>246</v>
      </c>
      <c r="D98" s="48" t="s">
        <v>95</v>
      </c>
      <c r="E98" s="48"/>
      <c r="F98" s="49">
        <v>162.3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49">
        <v>162.3</v>
      </c>
    </row>
    <row r="99" spans="1:24" s="25" customFormat="1" ht="15.75" customHeight="1" outlineLevel="4">
      <c r="A99" s="50" t="s">
        <v>134</v>
      </c>
      <c r="B99" s="19" t="s">
        <v>71</v>
      </c>
      <c r="C99" s="19" t="s">
        <v>248</v>
      </c>
      <c r="D99" s="19" t="s">
        <v>5</v>
      </c>
      <c r="E99" s="19"/>
      <c r="F99" s="83">
        <f>F100+F101+F102</f>
        <v>0</v>
      </c>
      <c r="G99" s="7">
        <f aca="true" t="shared" si="17" ref="G99:V99">G100</f>
        <v>0</v>
      </c>
      <c r="H99" s="7">
        <f t="shared" si="17"/>
        <v>0</v>
      </c>
      <c r="I99" s="7">
        <f t="shared" si="17"/>
        <v>0</v>
      </c>
      <c r="J99" s="7">
        <f t="shared" si="17"/>
        <v>0</v>
      </c>
      <c r="K99" s="7">
        <f t="shared" si="17"/>
        <v>0</v>
      </c>
      <c r="L99" s="7">
        <f t="shared" si="17"/>
        <v>0</v>
      </c>
      <c r="M99" s="7">
        <f t="shared" si="17"/>
        <v>0</v>
      </c>
      <c r="N99" s="7">
        <f t="shared" si="17"/>
        <v>0</v>
      </c>
      <c r="O99" s="7">
        <f t="shared" si="17"/>
        <v>0</v>
      </c>
      <c r="P99" s="7">
        <f t="shared" si="17"/>
        <v>0</v>
      </c>
      <c r="Q99" s="7">
        <f t="shared" si="17"/>
        <v>0</v>
      </c>
      <c r="R99" s="7">
        <f t="shared" si="17"/>
        <v>0</v>
      </c>
      <c r="S99" s="7">
        <f t="shared" si="17"/>
        <v>0</v>
      </c>
      <c r="T99" s="7">
        <f t="shared" si="17"/>
        <v>0</v>
      </c>
      <c r="U99" s="7">
        <f t="shared" si="17"/>
        <v>0</v>
      </c>
      <c r="V99" s="7">
        <f t="shared" si="17"/>
        <v>0</v>
      </c>
      <c r="X99" s="83">
        <f>X100+X101+X102</f>
        <v>0</v>
      </c>
    </row>
    <row r="100" spans="1:24" s="25" customFormat="1" ht="15.75" outlineLevel="5">
      <c r="A100" s="5" t="s">
        <v>106</v>
      </c>
      <c r="B100" s="6" t="s">
        <v>71</v>
      </c>
      <c r="C100" s="6" t="s">
        <v>248</v>
      </c>
      <c r="D100" s="6" t="s">
        <v>208</v>
      </c>
      <c r="E100" s="6"/>
      <c r="F100" s="84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4">
        <v>0</v>
      </c>
    </row>
    <row r="101" spans="1:24" s="25" customFormat="1" ht="15.75" outlineLevel="5">
      <c r="A101" s="5" t="s">
        <v>99</v>
      </c>
      <c r="B101" s="6" t="s">
        <v>71</v>
      </c>
      <c r="C101" s="6" t="s">
        <v>248</v>
      </c>
      <c r="D101" s="6" t="s">
        <v>101</v>
      </c>
      <c r="E101" s="6"/>
      <c r="F101" s="84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84">
        <v>0</v>
      </c>
    </row>
    <row r="102" spans="1:24" s="25" customFormat="1" ht="15.75" outlineLevel="5">
      <c r="A102" s="5" t="s">
        <v>342</v>
      </c>
      <c r="B102" s="6" t="s">
        <v>71</v>
      </c>
      <c r="C102" s="6" t="s">
        <v>248</v>
      </c>
      <c r="D102" s="6" t="s">
        <v>341</v>
      </c>
      <c r="E102" s="6"/>
      <c r="F102" s="84">
        <v>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X102" s="84">
        <v>0</v>
      </c>
    </row>
    <row r="103" spans="1:24" s="25" customFormat="1" ht="31.5" outlineLevel="6">
      <c r="A103" s="50" t="s">
        <v>135</v>
      </c>
      <c r="B103" s="19" t="s">
        <v>71</v>
      </c>
      <c r="C103" s="19" t="s">
        <v>253</v>
      </c>
      <c r="D103" s="19" t="s">
        <v>5</v>
      </c>
      <c r="E103" s="19"/>
      <c r="F103" s="20">
        <f>F104+F108+F110</f>
        <v>35130.365000000005</v>
      </c>
      <c r="G103" s="20">
        <f aca="true" t="shared" si="18" ref="G103:V103">G104</f>
        <v>0</v>
      </c>
      <c r="H103" s="20">
        <f t="shared" si="18"/>
        <v>0</v>
      </c>
      <c r="I103" s="20">
        <f t="shared" si="18"/>
        <v>0</v>
      </c>
      <c r="J103" s="20">
        <f t="shared" si="18"/>
        <v>0</v>
      </c>
      <c r="K103" s="20">
        <f t="shared" si="18"/>
        <v>0</v>
      </c>
      <c r="L103" s="20">
        <f t="shared" si="18"/>
        <v>0</v>
      </c>
      <c r="M103" s="20">
        <f t="shared" si="18"/>
        <v>0</v>
      </c>
      <c r="N103" s="20">
        <f t="shared" si="18"/>
        <v>0</v>
      </c>
      <c r="O103" s="20">
        <f t="shared" si="18"/>
        <v>0</v>
      </c>
      <c r="P103" s="20">
        <f t="shared" si="18"/>
        <v>0</v>
      </c>
      <c r="Q103" s="20">
        <f t="shared" si="18"/>
        <v>0</v>
      </c>
      <c r="R103" s="20">
        <f t="shared" si="18"/>
        <v>0</v>
      </c>
      <c r="S103" s="20">
        <f t="shared" si="18"/>
        <v>0</v>
      </c>
      <c r="T103" s="20">
        <f t="shared" si="18"/>
        <v>0</v>
      </c>
      <c r="U103" s="20">
        <f t="shared" si="18"/>
        <v>0</v>
      </c>
      <c r="V103" s="20">
        <f t="shared" si="18"/>
        <v>0</v>
      </c>
      <c r="X103" s="20">
        <f>X104+X108+X110</f>
        <v>35914.665</v>
      </c>
    </row>
    <row r="104" spans="1:24" s="25" customFormat="1" ht="15.75" outlineLevel="6">
      <c r="A104" s="5" t="s">
        <v>107</v>
      </c>
      <c r="B104" s="6" t="s">
        <v>71</v>
      </c>
      <c r="C104" s="6" t="s">
        <v>253</v>
      </c>
      <c r="D104" s="6" t="s">
        <v>108</v>
      </c>
      <c r="E104" s="6"/>
      <c r="F104" s="7">
        <f>F105+F106+F107</f>
        <v>20247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X104" s="7">
        <f>X105+X106+X107</f>
        <v>20247</v>
      </c>
    </row>
    <row r="105" spans="1:24" s="25" customFormat="1" ht="15.75" outlineLevel="6">
      <c r="A105" s="47" t="s">
        <v>234</v>
      </c>
      <c r="B105" s="48" t="s">
        <v>71</v>
      </c>
      <c r="C105" s="48" t="s">
        <v>253</v>
      </c>
      <c r="D105" s="48" t="s">
        <v>109</v>
      </c>
      <c r="E105" s="48"/>
      <c r="F105" s="49">
        <v>15520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X105" s="49">
        <v>15520</v>
      </c>
    </row>
    <row r="106" spans="1:24" s="25" customFormat="1" ht="31.5" outlineLevel="6">
      <c r="A106" s="47" t="s">
        <v>241</v>
      </c>
      <c r="B106" s="48" t="s">
        <v>71</v>
      </c>
      <c r="C106" s="48" t="s">
        <v>253</v>
      </c>
      <c r="D106" s="48" t="s">
        <v>110</v>
      </c>
      <c r="E106" s="48"/>
      <c r="F106" s="49">
        <v>40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X106" s="49">
        <v>40</v>
      </c>
    </row>
    <row r="107" spans="1:24" s="25" customFormat="1" ht="47.25" outlineLevel="6">
      <c r="A107" s="47" t="s">
        <v>238</v>
      </c>
      <c r="B107" s="48" t="s">
        <v>71</v>
      </c>
      <c r="C107" s="48" t="s">
        <v>253</v>
      </c>
      <c r="D107" s="48" t="s">
        <v>239</v>
      </c>
      <c r="E107" s="48"/>
      <c r="F107" s="49">
        <v>4687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X107" s="49">
        <v>4687</v>
      </c>
    </row>
    <row r="108" spans="1:24" s="25" customFormat="1" ht="23.25" customHeight="1" outlineLevel="6">
      <c r="A108" s="5" t="s">
        <v>92</v>
      </c>
      <c r="B108" s="6" t="s">
        <v>71</v>
      </c>
      <c r="C108" s="6" t="s">
        <v>253</v>
      </c>
      <c r="D108" s="6" t="s">
        <v>93</v>
      </c>
      <c r="E108" s="6"/>
      <c r="F108" s="7">
        <f>F109</f>
        <v>14598.565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X108" s="7">
        <f>X109</f>
        <v>15382.865</v>
      </c>
    </row>
    <row r="109" spans="1:24" s="25" customFormat="1" ht="31.5" outlineLevel="6">
      <c r="A109" s="47" t="s">
        <v>94</v>
      </c>
      <c r="B109" s="48" t="s">
        <v>71</v>
      </c>
      <c r="C109" s="48" t="s">
        <v>253</v>
      </c>
      <c r="D109" s="48" t="s">
        <v>95</v>
      </c>
      <c r="E109" s="48"/>
      <c r="F109" s="85">
        <v>14598.565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X109" s="85">
        <v>15382.865</v>
      </c>
    </row>
    <row r="110" spans="1:24" s="25" customFormat="1" ht="15.75" outlineLevel="6">
      <c r="A110" s="5" t="s">
        <v>96</v>
      </c>
      <c r="B110" s="6" t="s">
        <v>71</v>
      </c>
      <c r="C110" s="6" t="s">
        <v>253</v>
      </c>
      <c r="D110" s="6" t="s">
        <v>97</v>
      </c>
      <c r="E110" s="6"/>
      <c r="F110" s="7">
        <f>F111+F112+F113</f>
        <v>284.8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X110" s="7">
        <f>X111+X112+X113</f>
        <v>284.8</v>
      </c>
    </row>
    <row r="111" spans="1:24" s="25" customFormat="1" ht="22.5" customHeight="1" outlineLevel="6">
      <c r="A111" s="47" t="s">
        <v>98</v>
      </c>
      <c r="B111" s="48" t="s">
        <v>71</v>
      </c>
      <c r="C111" s="48" t="s">
        <v>253</v>
      </c>
      <c r="D111" s="48" t="s">
        <v>100</v>
      </c>
      <c r="E111" s="48"/>
      <c r="F111" s="49">
        <v>252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49">
        <v>252</v>
      </c>
    </row>
    <row r="112" spans="1:24" s="25" customFormat="1" ht="15.75" outlineLevel="6">
      <c r="A112" s="47" t="s">
        <v>99</v>
      </c>
      <c r="B112" s="48" t="s">
        <v>71</v>
      </c>
      <c r="C112" s="48" t="s">
        <v>253</v>
      </c>
      <c r="D112" s="48" t="s">
        <v>101</v>
      </c>
      <c r="E112" s="48"/>
      <c r="F112" s="49">
        <v>22.8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49">
        <v>22.8</v>
      </c>
    </row>
    <row r="113" spans="1:24" s="25" customFormat="1" ht="15.75" outlineLevel="6">
      <c r="A113" s="47" t="s">
        <v>342</v>
      </c>
      <c r="B113" s="48" t="s">
        <v>71</v>
      </c>
      <c r="C113" s="48" t="s">
        <v>253</v>
      </c>
      <c r="D113" s="48" t="s">
        <v>341</v>
      </c>
      <c r="E113" s="48"/>
      <c r="F113" s="49">
        <v>10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49">
        <v>10</v>
      </c>
    </row>
    <row r="114" spans="1:24" s="25" customFormat="1" ht="31.5" outlineLevel="6">
      <c r="A114" s="64" t="s">
        <v>136</v>
      </c>
      <c r="B114" s="19" t="s">
        <v>71</v>
      </c>
      <c r="C114" s="19" t="s">
        <v>254</v>
      </c>
      <c r="D114" s="19" t="s">
        <v>5</v>
      </c>
      <c r="E114" s="19"/>
      <c r="F114" s="83">
        <f>F115+F119</f>
        <v>1171.216</v>
      </c>
      <c r="G114" s="13">
        <f aca="true" t="shared" si="19" ref="G114:V114">G115</f>
        <v>0</v>
      </c>
      <c r="H114" s="13">
        <f t="shared" si="19"/>
        <v>0</v>
      </c>
      <c r="I114" s="13">
        <f t="shared" si="19"/>
        <v>0</v>
      </c>
      <c r="J114" s="13">
        <f t="shared" si="19"/>
        <v>0</v>
      </c>
      <c r="K114" s="13">
        <f t="shared" si="19"/>
        <v>0</v>
      </c>
      <c r="L114" s="13">
        <f t="shared" si="19"/>
        <v>0</v>
      </c>
      <c r="M114" s="13">
        <f t="shared" si="19"/>
        <v>0</v>
      </c>
      <c r="N114" s="13">
        <f t="shared" si="19"/>
        <v>0</v>
      </c>
      <c r="O114" s="13">
        <f t="shared" si="19"/>
        <v>0</v>
      </c>
      <c r="P114" s="13">
        <f t="shared" si="19"/>
        <v>0</v>
      </c>
      <c r="Q114" s="13">
        <f t="shared" si="19"/>
        <v>0</v>
      </c>
      <c r="R114" s="13">
        <f t="shared" si="19"/>
        <v>0</v>
      </c>
      <c r="S114" s="13">
        <f t="shared" si="19"/>
        <v>0</v>
      </c>
      <c r="T114" s="13">
        <f t="shared" si="19"/>
        <v>0</v>
      </c>
      <c r="U114" s="13">
        <f t="shared" si="19"/>
        <v>0</v>
      </c>
      <c r="V114" s="13">
        <f t="shared" si="19"/>
        <v>0</v>
      </c>
      <c r="X114" s="83">
        <f>X115+X119</f>
        <v>1171.216</v>
      </c>
    </row>
    <row r="115" spans="1:24" s="25" customFormat="1" ht="31.5" outlineLevel="6">
      <c r="A115" s="5" t="s">
        <v>91</v>
      </c>
      <c r="B115" s="6" t="s">
        <v>71</v>
      </c>
      <c r="C115" s="6" t="s">
        <v>254</v>
      </c>
      <c r="D115" s="6" t="s">
        <v>90</v>
      </c>
      <c r="E115" s="6"/>
      <c r="F115" s="7">
        <f>F116+F117+F118</f>
        <v>1071.828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7">
        <f>X116+X117+X118</f>
        <v>1071.828</v>
      </c>
    </row>
    <row r="116" spans="1:24" s="25" customFormat="1" ht="31.5" outlineLevel="6">
      <c r="A116" s="47" t="s">
        <v>235</v>
      </c>
      <c r="B116" s="48" t="s">
        <v>71</v>
      </c>
      <c r="C116" s="48" t="s">
        <v>254</v>
      </c>
      <c r="D116" s="48" t="s">
        <v>88</v>
      </c>
      <c r="E116" s="48"/>
      <c r="F116" s="85">
        <v>825.072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85">
        <v>825.072</v>
      </c>
    </row>
    <row r="117" spans="1:24" s="25" customFormat="1" ht="31.5" outlineLevel="6">
      <c r="A117" s="47" t="s">
        <v>240</v>
      </c>
      <c r="B117" s="48" t="s">
        <v>71</v>
      </c>
      <c r="C117" s="48" t="s">
        <v>254</v>
      </c>
      <c r="D117" s="48" t="s">
        <v>89</v>
      </c>
      <c r="E117" s="48"/>
      <c r="F117" s="85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85">
        <v>0</v>
      </c>
    </row>
    <row r="118" spans="1:24" s="25" customFormat="1" ht="47.25" outlineLevel="6">
      <c r="A118" s="47" t="s">
        <v>236</v>
      </c>
      <c r="B118" s="48" t="s">
        <v>71</v>
      </c>
      <c r="C118" s="48" t="s">
        <v>254</v>
      </c>
      <c r="D118" s="48" t="s">
        <v>237</v>
      </c>
      <c r="E118" s="48"/>
      <c r="F118" s="85">
        <v>246.756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85">
        <v>246.756</v>
      </c>
    </row>
    <row r="119" spans="1:24" s="25" customFormat="1" ht="15.75" outlineLevel="6">
      <c r="A119" s="5" t="s">
        <v>92</v>
      </c>
      <c r="B119" s="6" t="s">
        <v>71</v>
      </c>
      <c r="C119" s="6" t="s">
        <v>254</v>
      </c>
      <c r="D119" s="6" t="s">
        <v>93</v>
      </c>
      <c r="E119" s="6"/>
      <c r="F119" s="7">
        <f>F120</f>
        <v>99.388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7">
        <f>X120</f>
        <v>99.388</v>
      </c>
    </row>
    <row r="120" spans="1:24" s="25" customFormat="1" ht="31.5" outlineLevel="6">
      <c r="A120" s="47" t="s">
        <v>94</v>
      </c>
      <c r="B120" s="48" t="s">
        <v>71</v>
      </c>
      <c r="C120" s="48" t="s">
        <v>254</v>
      </c>
      <c r="D120" s="48" t="s">
        <v>95</v>
      </c>
      <c r="E120" s="48"/>
      <c r="F120" s="85">
        <v>99.388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X120" s="85">
        <v>99.388</v>
      </c>
    </row>
    <row r="121" spans="1:24" s="25" customFormat="1" ht="31.5" outlineLevel="6">
      <c r="A121" s="64" t="s">
        <v>137</v>
      </c>
      <c r="B121" s="19" t="s">
        <v>71</v>
      </c>
      <c r="C121" s="19" t="s">
        <v>255</v>
      </c>
      <c r="D121" s="19" t="s">
        <v>5</v>
      </c>
      <c r="E121" s="19"/>
      <c r="F121" s="83">
        <f>F122+F126</f>
        <v>768.4739999999999</v>
      </c>
      <c r="G121" s="13">
        <f aca="true" t="shared" si="20" ref="G121:V121">G122</f>
        <v>0</v>
      </c>
      <c r="H121" s="13">
        <f t="shared" si="20"/>
        <v>0</v>
      </c>
      <c r="I121" s="13">
        <f t="shared" si="20"/>
        <v>0</v>
      </c>
      <c r="J121" s="13">
        <f t="shared" si="20"/>
        <v>0</v>
      </c>
      <c r="K121" s="13">
        <f t="shared" si="20"/>
        <v>0</v>
      </c>
      <c r="L121" s="13">
        <f t="shared" si="20"/>
        <v>0</v>
      </c>
      <c r="M121" s="13">
        <f t="shared" si="20"/>
        <v>0</v>
      </c>
      <c r="N121" s="13">
        <f t="shared" si="20"/>
        <v>0</v>
      </c>
      <c r="O121" s="13">
        <f t="shared" si="20"/>
        <v>0</v>
      </c>
      <c r="P121" s="13">
        <f t="shared" si="20"/>
        <v>0</v>
      </c>
      <c r="Q121" s="13">
        <f t="shared" si="20"/>
        <v>0</v>
      </c>
      <c r="R121" s="13">
        <f t="shared" si="20"/>
        <v>0</v>
      </c>
      <c r="S121" s="13">
        <f t="shared" si="20"/>
        <v>0</v>
      </c>
      <c r="T121" s="13">
        <f t="shared" si="20"/>
        <v>0</v>
      </c>
      <c r="U121" s="13">
        <f t="shared" si="20"/>
        <v>0</v>
      </c>
      <c r="V121" s="13">
        <f t="shared" si="20"/>
        <v>0</v>
      </c>
      <c r="X121" s="83">
        <f>X122+X126</f>
        <v>768.4739999999999</v>
      </c>
    </row>
    <row r="122" spans="1:24" s="25" customFormat="1" ht="31.5" outlineLevel="6">
      <c r="A122" s="5" t="s">
        <v>91</v>
      </c>
      <c r="B122" s="6" t="s">
        <v>71</v>
      </c>
      <c r="C122" s="6" t="s">
        <v>255</v>
      </c>
      <c r="D122" s="6" t="s">
        <v>90</v>
      </c>
      <c r="E122" s="6"/>
      <c r="F122" s="84">
        <f>F123+F124+F125</f>
        <v>570.314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84">
        <f>X123+X124+X125</f>
        <v>570.314</v>
      </c>
    </row>
    <row r="123" spans="1:24" s="25" customFormat="1" ht="31.5" outlineLevel="6">
      <c r="A123" s="47" t="s">
        <v>235</v>
      </c>
      <c r="B123" s="48" t="s">
        <v>71</v>
      </c>
      <c r="C123" s="48" t="s">
        <v>255</v>
      </c>
      <c r="D123" s="48" t="s">
        <v>88</v>
      </c>
      <c r="E123" s="48"/>
      <c r="F123" s="85">
        <v>438.957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85">
        <v>438.957</v>
      </c>
    </row>
    <row r="124" spans="1:24" s="25" customFormat="1" ht="31.5" outlineLevel="6">
      <c r="A124" s="47" t="s">
        <v>240</v>
      </c>
      <c r="B124" s="48" t="s">
        <v>71</v>
      </c>
      <c r="C124" s="48" t="s">
        <v>255</v>
      </c>
      <c r="D124" s="48" t="s">
        <v>89</v>
      </c>
      <c r="E124" s="48"/>
      <c r="F124" s="85">
        <v>0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85">
        <v>0</v>
      </c>
    </row>
    <row r="125" spans="1:24" s="25" customFormat="1" ht="47.25" outlineLevel="6">
      <c r="A125" s="47" t="s">
        <v>236</v>
      </c>
      <c r="B125" s="48" t="s">
        <v>71</v>
      </c>
      <c r="C125" s="48" t="s">
        <v>255</v>
      </c>
      <c r="D125" s="48" t="s">
        <v>237</v>
      </c>
      <c r="E125" s="48"/>
      <c r="F125" s="85">
        <v>131.357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X125" s="85">
        <v>131.357</v>
      </c>
    </row>
    <row r="126" spans="1:24" s="25" customFormat="1" ht="15.75" outlineLevel="6">
      <c r="A126" s="5" t="s">
        <v>92</v>
      </c>
      <c r="B126" s="6" t="s">
        <v>71</v>
      </c>
      <c r="C126" s="6" t="s">
        <v>255</v>
      </c>
      <c r="D126" s="6" t="s">
        <v>93</v>
      </c>
      <c r="E126" s="6"/>
      <c r="F126" s="84">
        <f>F127</f>
        <v>198.16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84">
        <f>X127</f>
        <v>198.16</v>
      </c>
    </row>
    <row r="127" spans="1:24" s="25" customFormat="1" ht="31.5" outlineLevel="6">
      <c r="A127" s="47" t="s">
        <v>94</v>
      </c>
      <c r="B127" s="48" t="s">
        <v>71</v>
      </c>
      <c r="C127" s="48" t="s">
        <v>255</v>
      </c>
      <c r="D127" s="48" t="s">
        <v>95</v>
      </c>
      <c r="E127" s="48"/>
      <c r="F127" s="85">
        <v>198.16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85">
        <v>198.16</v>
      </c>
    </row>
    <row r="128" spans="1:24" s="25" customFormat="1" ht="31.5" outlineLevel="6">
      <c r="A128" s="64" t="s">
        <v>138</v>
      </c>
      <c r="B128" s="19" t="s">
        <v>71</v>
      </c>
      <c r="C128" s="19" t="s">
        <v>256</v>
      </c>
      <c r="D128" s="19" t="s">
        <v>5</v>
      </c>
      <c r="E128" s="19"/>
      <c r="F128" s="83">
        <f>F129+F132</f>
        <v>760.5659999999999</v>
      </c>
      <c r="G128" s="13">
        <f aca="true" t="shared" si="21" ref="G128:V128">G129</f>
        <v>0</v>
      </c>
      <c r="H128" s="13">
        <f t="shared" si="21"/>
        <v>0</v>
      </c>
      <c r="I128" s="13">
        <f t="shared" si="21"/>
        <v>0</v>
      </c>
      <c r="J128" s="13">
        <f t="shared" si="21"/>
        <v>0</v>
      </c>
      <c r="K128" s="13">
        <f t="shared" si="21"/>
        <v>0</v>
      </c>
      <c r="L128" s="13">
        <f t="shared" si="21"/>
        <v>0</v>
      </c>
      <c r="M128" s="13">
        <f t="shared" si="21"/>
        <v>0</v>
      </c>
      <c r="N128" s="13">
        <f t="shared" si="21"/>
        <v>0</v>
      </c>
      <c r="O128" s="13">
        <f t="shared" si="21"/>
        <v>0</v>
      </c>
      <c r="P128" s="13">
        <f t="shared" si="21"/>
        <v>0</v>
      </c>
      <c r="Q128" s="13">
        <f t="shared" si="21"/>
        <v>0</v>
      </c>
      <c r="R128" s="13">
        <f t="shared" si="21"/>
        <v>0</v>
      </c>
      <c r="S128" s="13">
        <f t="shared" si="21"/>
        <v>0</v>
      </c>
      <c r="T128" s="13">
        <f t="shared" si="21"/>
        <v>0</v>
      </c>
      <c r="U128" s="13">
        <f t="shared" si="21"/>
        <v>0</v>
      </c>
      <c r="V128" s="13">
        <f t="shared" si="21"/>
        <v>0</v>
      </c>
      <c r="X128" s="83">
        <f>X129+X132</f>
        <v>760.5659999999999</v>
      </c>
    </row>
    <row r="129" spans="1:24" s="25" customFormat="1" ht="31.5" outlineLevel="6">
      <c r="A129" s="5" t="s">
        <v>91</v>
      </c>
      <c r="B129" s="6" t="s">
        <v>71</v>
      </c>
      <c r="C129" s="6" t="s">
        <v>256</v>
      </c>
      <c r="D129" s="6" t="s">
        <v>90</v>
      </c>
      <c r="E129" s="6"/>
      <c r="F129" s="84">
        <f>F130+F131</f>
        <v>730.838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84">
        <f>X130+X131</f>
        <v>730.838</v>
      </c>
    </row>
    <row r="130" spans="1:24" s="25" customFormat="1" ht="31.5" outlineLevel="6">
      <c r="A130" s="47" t="s">
        <v>235</v>
      </c>
      <c r="B130" s="48" t="s">
        <v>71</v>
      </c>
      <c r="C130" s="48" t="s">
        <v>256</v>
      </c>
      <c r="D130" s="48" t="s">
        <v>88</v>
      </c>
      <c r="E130" s="52"/>
      <c r="F130" s="85">
        <v>562.247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X130" s="85">
        <v>562.247</v>
      </c>
    </row>
    <row r="131" spans="1:24" s="25" customFormat="1" ht="47.25" outlineLevel="6">
      <c r="A131" s="47" t="s">
        <v>236</v>
      </c>
      <c r="B131" s="48" t="s">
        <v>71</v>
      </c>
      <c r="C131" s="48" t="s">
        <v>256</v>
      </c>
      <c r="D131" s="48" t="s">
        <v>237</v>
      </c>
      <c r="E131" s="52"/>
      <c r="F131" s="85">
        <v>168.591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X131" s="85">
        <v>168.591</v>
      </c>
    </row>
    <row r="132" spans="1:24" s="25" customFormat="1" ht="15.75" outlineLevel="6">
      <c r="A132" s="5" t="s">
        <v>92</v>
      </c>
      <c r="B132" s="6" t="s">
        <v>71</v>
      </c>
      <c r="C132" s="6" t="s">
        <v>256</v>
      </c>
      <c r="D132" s="6" t="s">
        <v>93</v>
      </c>
      <c r="E132" s="45"/>
      <c r="F132" s="84">
        <f>F133</f>
        <v>29.728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X132" s="84">
        <f>X133</f>
        <v>29.728</v>
      </c>
    </row>
    <row r="133" spans="1:24" s="25" customFormat="1" ht="31.5" outlineLevel="6">
      <c r="A133" s="47" t="s">
        <v>94</v>
      </c>
      <c r="B133" s="48" t="s">
        <v>71</v>
      </c>
      <c r="C133" s="48" t="s">
        <v>256</v>
      </c>
      <c r="D133" s="48" t="s">
        <v>95</v>
      </c>
      <c r="E133" s="52"/>
      <c r="F133" s="85">
        <v>29.728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X133" s="85">
        <v>29.728</v>
      </c>
    </row>
    <row r="134" spans="1:24" s="25" customFormat="1" ht="15.75" outlineLevel="6">
      <c r="A134" s="14" t="s">
        <v>139</v>
      </c>
      <c r="B134" s="12" t="s">
        <v>71</v>
      </c>
      <c r="C134" s="12" t="s">
        <v>242</v>
      </c>
      <c r="D134" s="12" t="s">
        <v>5</v>
      </c>
      <c r="E134" s="12"/>
      <c r="F134" s="13">
        <f>F142+F149+F135+F156+F161+F164+F167</f>
        <v>2176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X134" s="13">
        <f>X142+X149+X135+X156+X161+X164+X167</f>
        <v>2126</v>
      </c>
    </row>
    <row r="135" spans="1:24" s="25" customFormat="1" ht="31.5" outlineLevel="6">
      <c r="A135" s="64" t="s">
        <v>210</v>
      </c>
      <c r="B135" s="62" t="s">
        <v>71</v>
      </c>
      <c r="C135" s="62" t="s">
        <v>257</v>
      </c>
      <c r="D135" s="62" t="s">
        <v>5</v>
      </c>
      <c r="E135" s="62"/>
      <c r="F135" s="63">
        <f>F136+F139</f>
        <v>10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X135" s="63">
        <f>X136+X139</f>
        <v>10</v>
      </c>
    </row>
    <row r="136" spans="1:24" s="25" customFormat="1" ht="33.75" customHeight="1" outlineLevel="6">
      <c r="A136" s="5" t="s">
        <v>183</v>
      </c>
      <c r="B136" s="6" t="s">
        <v>71</v>
      </c>
      <c r="C136" s="6" t="s">
        <v>258</v>
      </c>
      <c r="D136" s="6" t="s">
        <v>5</v>
      </c>
      <c r="E136" s="12"/>
      <c r="F136" s="7">
        <f>F137</f>
        <v>10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X136" s="7">
        <f>X137</f>
        <v>10</v>
      </c>
    </row>
    <row r="137" spans="1:24" s="25" customFormat="1" ht="15.75" outlineLevel="6">
      <c r="A137" s="47" t="s">
        <v>92</v>
      </c>
      <c r="B137" s="48" t="s">
        <v>71</v>
      </c>
      <c r="C137" s="48" t="s">
        <v>258</v>
      </c>
      <c r="D137" s="48" t="s">
        <v>93</v>
      </c>
      <c r="E137" s="12"/>
      <c r="F137" s="49">
        <f>F138</f>
        <v>10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X137" s="49">
        <f>X138</f>
        <v>10</v>
      </c>
    </row>
    <row r="138" spans="1:24" s="25" customFormat="1" ht="31.5" outlineLevel="6">
      <c r="A138" s="47" t="s">
        <v>94</v>
      </c>
      <c r="B138" s="48" t="s">
        <v>71</v>
      </c>
      <c r="C138" s="48" t="s">
        <v>258</v>
      </c>
      <c r="D138" s="48" t="s">
        <v>95</v>
      </c>
      <c r="E138" s="12"/>
      <c r="F138" s="49">
        <v>10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X138" s="49">
        <v>10</v>
      </c>
    </row>
    <row r="139" spans="1:24" s="25" customFormat="1" ht="31.5" outlineLevel="6">
      <c r="A139" s="5" t="s">
        <v>184</v>
      </c>
      <c r="B139" s="6" t="s">
        <v>71</v>
      </c>
      <c r="C139" s="6" t="s">
        <v>259</v>
      </c>
      <c r="D139" s="6" t="s">
        <v>5</v>
      </c>
      <c r="E139" s="12"/>
      <c r="F139" s="7">
        <f>F140</f>
        <v>0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X139" s="7">
        <f>X140</f>
        <v>0</v>
      </c>
    </row>
    <row r="140" spans="1:24" s="25" customFormat="1" ht="15.75" outlineLevel="6">
      <c r="A140" s="47" t="s">
        <v>92</v>
      </c>
      <c r="B140" s="48" t="s">
        <v>71</v>
      </c>
      <c r="C140" s="48" t="s">
        <v>259</v>
      </c>
      <c r="D140" s="48" t="s">
        <v>93</v>
      </c>
      <c r="E140" s="12"/>
      <c r="F140" s="49">
        <f>F141</f>
        <v>0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X140" s="49">
        <f>X141</f>
        <v>0</v>
      </c>
    </row>
    <row r="141" spans="1:24" s="25" customFormat="1" ht="31.5" outlineLevel="6">
      <c r="A141" s="47" t="s">
        <v>94</v>
      </c>
      <c r="B141" s="48" t="s">
        <v>71</v>
      </c>
      <c r="C141" s="48" t="s">
        <v>259</v>
      </c>
      <c r="D141" s="48" t="s">
        <v>95</v>
      </c>
      <c r="E141" s="12"/>
      <c r="F141" s="49">
        <v>0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X141" s="49">
        <v>0</v>
      </c>
    </row>
    <row r="142" spans="1:24" s="25" customFormat="1" ht="15.75" outlineLevel="6">
      <c r="A142" s="50" t="s">
        <v>211</v>
      </c>
      <c r="B142" s="19" t="s">
        <v>71</v>
      </c>
      <c r="C142" s="19" t="s">
        <v>260</v>
      </c>
      <c r="D142" s="19" t="s">
        <v>5</v>
      </c>
      <c r="E142" s="19"/>
      <c r="F142" s="20">
        <f>F143+F146</f>
        <v>50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X142" s="20">
        <f>X143+X146</f>
        <v>0</v>
      </c>
    </row>
    <row r="143" spans="1:24" s="25" customFormat="1" ht="31.5" outlineLevel="6">
      <c r="A143" s="5" t="s">
        <v>140</v>
      </c>
      <c r="B143" s="6" t="s">
        <v>71</v>
      </c>
      <c r="C143" s="6" t="s">
        <v>261</v>
      </c>
      <c r="D143" s="6" t="s">
        <v>5</v>
      </c>
      <c r="E143" s="6"/>
      <c r="F143" s="7">
        <f>F144</f>
        <v>0</v>
      </c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X143" s="7">
        <f>X144</f>
        <v>0</v>
      </c>
    </row>
    <row r="144" spans="1:24" s="25" customFormat="1" ht="15.75" outlineLevel="6">
      <c r="A144" s="47" t="s">
        <v>92</v>
      </c>
      <c r="B144" s="48" t="s">
        <v>71</v>
      </c>
      <c r="C144" s="48" t="s">
        <v>261</v>
      </c>
      <c r="D144" s="48" t="s">
        <v>93</v>
      </c>
      <c r="E144" s="48"/>
      <c r="F144" s="49">
        <f>F145</f>
        <v>0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X144" s="49">
        <f>X145</f>
        <v>0</v>
      </c>
    </row>
    <row r="145" spans="1:24" s="25" customFormat="1" ht="31.5" outlineLevel="6">
      <c r="A145" s="47" t="s">
        <v>94</v>
      </c>
      <c r="B145" s="48" t="s">
        <v>71</v>
      </c>
      <c r="C145" s="48" t="s">
        <v>261</v>
      </c>
      <c r="D145" s="48" t="s">
        <v>95</v>
      </c>
      <c r="E145" s="48"/>
      <c r="F145" s="49">
        <v>0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X145" s="49">
        <v>0</v>
      </c>
    </row>
    <row r="146" spans="1:24" s="25" customFormat="1" ht="31.5" outlineLevel="6">
      <c r="A146" s="5" t="s">
        <v>141</v>
      </c>
      <c r="B146" s="6" t="s">
        <v>71</v>
      </c>
      <c r="C146" s="6" t="s">
        <v>262</v>
      </c>
      <c r="D146" s="6" t="s">
        <v>5</v>
      </c>
      <c r="E146" s="6"/>
      <c r="F146" s="7">
        <f>F147</f>
        <v>50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X146" s="7">
        <f>X147</f>
        <v>0</v>
      </c>
    </row>
    <row r="147" spans="1:24" s="25" customFormat="1" ht="15.75" outlineLevel="6">
      <c r="A147" s="47" t="s">
        <v>92</v>
      </c>
      <c r="B147" s="48" t="s">
        <v>71</v>
      </c>
      <c r="C147" s="48" t="s">
        <v>262</v>
      </c>
      <c r="D147" s="48" t="s">
        <v>93</v>
      </c>
      <c r="E147" s="48"/>
      <c r="F147" s="49">
        <f>F148</f>
        <v>50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X147" s="49">
        <f>X148</f>
        <v>0</v>
      </c>
    </row>
    <row r="148" spans="1:24" s="25" customFormat="1" ht="31.5" outlineLevel="6">
      <c r="A148" s="47" t="s">
        <v>94</v>
      </c>
      <c r="B148" s="48" t="s">
        <v>71</v>
      </c>
      <c r="C148" s="48" t="s">
        <v>262</v>
      </c>
      <c r="D148" s="48" t="s">
        <v>95</v>
      </c>
      <c r="E148" s="48"/>
      <c r="F148" s="49">
        <v>50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X148" s="49">
        <v>0</v>
      </c>
    </row>
    <row r="149" spans="1:24" s="25" customFormat="1" ht="31.5" outlineLevel="6">
      <c r="A149" s="50" t="s">
        <v>212</v>
      </c>
      <c r="B149" s="19" t="s">
        <v>71</v>
      </c>
      <c r="C149" s="19" t="s">
        <v>263</v>
      </c>
      <c r="D149" s="19" t="s">
        <v>5</v>
      </c>
      <c r="E149" s="19"/>
      <c r="F149" s="20">
        <f>F150+F153</f>
        <v>10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X149" s="20">
        <f>X150+X153</f>
        <v>10</v>
      </c>
    </row>
    <row r="150" spans="1:24" s="25" customFormat="1" ht="47.25" outlineLevel="6">
      <c r="A150" s="5" t="s">
        <v>142</v>
      </c>
      <c r="B150" s="6" t="s">
        <v>71</v>
      </c>
      <c r="C150" s="6" t="s">
        <v>264</v>
      </c>
      <c r="D150" s="6" t="s">
        <v>5</v>
      </c>
      <c r="E150" s="6"/>
      <c r="F150" s="7">
        <f>F151</f>
        <v>10</v>
      </c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X150" s="7">
        <f>X151</f>
        <v>10</v>
      </c>
    </row>
    <row r="151" spans="1:24" s="25" customFormat="1" ht="15.75" outlineLevel="6">
      <c r="A151" s="47" t="s">
        <v>92</v>
      </c>
      <c r="B151" s="48" t="s">
        <v>71</v>
      </c>
      <c r="C151" s="48" t="s">
        <v>264</v>
      </c>
      <c r="D151" s="48" t="s">
        <v>93</v>
      </c>
      <c r="E151" s="48"/>
      <c r="F151" s="49">
        <f>F152</f>
        <v>10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X151" s="49">
        <f>X152</f>
        <v>10</v>
      </c>
    </row>
    <row r="152" spans="1:24" s="25" customFormat="1" ht="31.5" outlineLevel="6">
      <c r="A152" s="47" t="s">
        <v>94</v>
      </c>
      <c r="B152" s="48" t="s">
        <v>71</v>
      </c>
      <c r="C152" s="48" t="s">
        <v>264</v>
      </c>
      <c r="D152" s="48" t="s">
        <v>95</v>
      </c>
      <c r="E152" s="48"/>
      <c r="F152" s="49">
        <v>10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X152" s="49">
        <v>10</v>
      </c>
    </row>
    <row r="153" spans="1:24" s="25" customFormat="1" ht="47.25" outlineLevel="6">
      <c r="A153" s="5" t="s">
        <v>343</v>
      </c>
      <c r="B153" s="6" t="s">
        <v>71</v>
      </c>
      <c r="C153" s="6" t="s">
        <v>344</v>
      </c>
      <c r="D153" s="6" t="s">
        <v>5</v>
      </c>
      <c r="E153" s="6"/>
      <c r="F153" s="7">
        <f>F154</f>
        <v>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X153" s="7">
        <f>X154</f>
        <v>0</v>
      </c>
    </row>
    <row r="154" spans="1:24" s="25" customFormat="1" ht="15.75" outlineLevel="6">
      <c r="A154" s="47" t="s">
        <v>92</v>
      </c>
      <c r="B154" s="48" t="s">
        <v>71</v>
      </c>
      <c r="C154" s="48" t="s">
        <v>344</v>
      </c>
      <c r="D154" s="48" t="s">
        <v>93</v>
      </c>
      <c r="E154" s="48"/>
      <c r="F154" s="49">
        <f>F155</f>
        <v>0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X154" s="49">
        <f>X155</f>
        <v>0</v>
      </c>
    </row>
    <row r="155" spans="1:24" s="25" customFormat="1" ht="31.5" outlineLevel="6">
      <c r="A155" s="47" t="s">
        <v>94</v>
      </c>
      <c r="B155" s="48" t="s">
        <v>71</v>
      </c>
      <c r="C155" s="48" t="s">
        <v>344</v>
      </c>
      <c r="D155" s="48" t="s">
        <v>95</v>
      </c>
      <c r="E155" s="48"/>
      <c r="F155" s="49">
        <v>0</v>
      </c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X155" s="49">
        <v>0</v>
      </c>
    </row>
    <row r="156" spans="1:24" s="25" customFormat="1" ht="34.5" customHeight="1" outlineLevel="6">
      <c r="A156" s="50" t="s">
        <v>330</v>
      </c>
      <c r="B156" s="19" t="s">
        <v>71</v>
      </c>
      <c r="C156" s="19" t="s">
        <v>334</v>
      </c>
      <c r="D156" s="19" t="s">
        <v>5</v>
      </c>
      <c r="E156" s="19"/>
      <c r="F156" s="83">
        <f>F157+F159</f>
        <v>0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X156" s="83">
        <f>X157+X159</f>
        <v>0</v>
      </c>
    </row>
    <row r="157" spans="1:24" s="25" customFormat="1" ht="15.75" outlineLevel="6">
      <c r="A157" s="5" t="s">
        <v>115</v>
      </c>
      <c r="B157" s="6" t="s">
        <v>71</v>
      </c>
      <c r="C157" s="6" t="s">
        <v>353</v>
      </c>
      <c r="D157" s="6" t="s">
        <v>116</v>
      </c>
      <c r="E157" s="6"/>
      <c r="F157" s="84">
        <f>F158</f>
        <v>0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X157" s="84">
        <f>X158</f>
        <v>0</v>
      </c>
    </row>
    <row r="158" spans="1:24" s="25" customFormat="1" ht="47.25" outlineLevel="6">
      <c r="A158" s="56" t="s">
        <v>191</v>
      </c>
      <c r="B158" s="48" t="s">
        <v>71</v>
      </c>
      <c r="C158" s="48" t="s">
        <v>353</v>
      </c>
      <c r="D158" s="48" t="s">
        <v>83</v>
      </c>
      <c r="E158" s="48"/>
      <c r="F158" s="85">
        <v>0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X158" s="85">
        <v>0</v>
      </c>
    </row>
    <row r="159" spans="1:24" s="25" customFormat="1" ht="15.75" outlineLevel="6">
      <c r="A159" s="5" t="s">
        <v>115</v>
      </c>
      <c r="B159" s="6" t="s">
        <v>71</v>
      </c>
      <c r="C159" s="6" t="s">
        <v>333</v>
      </c>
      <c r="D159" s="6" t="s">
        <v>116</v>
      </c>
      <c r="E159" s="6"/>
      <c r="F159" s="84">
        <f>F160</f>
        <v>0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X159" s="84">
        <f>X160</f>
        <v>0</v>
      </c>
    </row>
    <row r="160" spans="1:24" s="25" customFormat="1" ht="47.25" outlineLevel="6">
      <c r="A160" s="56" t="s">
        <v>191</v>
      </c>
      <c r="B160" s="48" t="s">
        <v>71</v>
      </c>
      <c r="C160" s="48" t="s">
        <v>333</v>
      </c>
      <c r="D160" s="48" t="s">
        <v>83</v>
      </c>
      <c r="E160" s="48"/>
      <c r="F160" s="49">
        <v>0</v>
      </c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X160" s="49">
        <v>0</v>
      </c>
    </row>
    <row r="161" spans="1:24" s="25" customFormat="1" ht="31.5" outlineLevel="6">
      <c r="A161" s="50" t="s">
        <v>347</v>
      </c>
      <c r="B161" s="19" t="s">
        <v>71</v>
      </c>
      <c r="C161" s="19" t="s">
        <v>348</v>
      </c>
      <c r="D161" s="19" t="s">
        <v>5</v>
      </c>
      <c r="E161" s="19"/>
      <c r="F161" s="83">
        <f>F162</f>
        <v>0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X161" s="83">
        <f>X162</f>
        <v>0</v>
      </c>
    </row>
    <row r="162" spans="1:24" s="25" customFormat="1" ht="15.75" outlineLevel="6">
      <c r="A162" s="5" t="s">
        <v>92</v>
      </c>
      <c r="B162" s="6" t="s">
        <v>71</v>
      </c>
      <c r="C162" s="6" t="s">
        <v>349</v>
      </c>
      <c r="D162" s="6" t="s">
        <v>93</v>
      </c>
      <c r="E162" s="6"/>
      <c r="F162" s="84">
        <f>F163</f>
        <v>0</v>
      </c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X162" s="84">
        <f>X163</f>
        <v>0</v>
      </c>
    </row>
    <row r="163" spans="1:24" s="25" customFormat="1" ht="31.5" outlineLevel="6">
      <c r="A163" s="56" t="s">
        <v>94</v>
      </c>
      <c r="B163" s="48" t="s">
        <v>71</v>
      </c>
      <c r="C163" s="48" t="s">
        <v>349</v>
      </c>
      <c r="D163" s="48" t="s">
        <v>95</v>
      </c>
      <c r="E163" s="48"/>
      <c r="F163" s="85">
        <v>0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X163" s="85">
        <v>0</v>
      </c>
    </row>
    <row r="164" spans="1:24" s="25" customFormat="1" ht="31.5" outlineLevel="6">
      <c r="A164" s="50" t="s">
        <v>376</v>
      </c>
      <c r="B164" s="19" t="s">
        <v>71</v>
      </c>
      <c r="C164" s="19" t="s">
        <v>374</v>
      </c>
      <c r="D164" s="19" t="s">
        <v>5</v>
      </c>
      <c r="E164" s="19"/>
      <c r="F164" s="83">
        <f>F165</f>
        <v>10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X164" s="83">
        <f>X165</f>
        <v>10</v>
      </c>
    </row>
    <row r="165" spans="1:24" s="25" customFormat="1" ht="15.75" outlineLevel="6">
      <c r="A165" s="5" t="s">
        <v>92</v>
      </c>
      <c r="B165" s="6" t="s">
        <v>71</v>
      </c>
      <c r="C165" s="6" t="s">
        <v>375</v>
      </c>
      <c r="D165" s="6" t="s">
        <v>93</v>
      </c>
      <c r="E165" s="6"/>
      <c r="F165" s="84">
        <f>F166</f>
        <v>10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X165" s="84">
        <f>X166</f>
        <v>10</v>
      </c>
    </row>
    <row r="166" spans="1:24" s="25" customFormat="1" ht="31.5" outlineLevel="6">
      <c r="A166" s="56" t="s">
        <v>94</v>
      </c>
      <c r="B166" s="48" t="s">
        <v>71</v>
      </c>
      <c r="C166" s="48" t="s">
        <v>375</v>
      </c>
      <c r="D166" s="48" t="s">
        <v>95</v>
      </c>
      <c r="E166" s="48"/>
      <c r="F166" s="85">
        <v>10</v>
      </c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X166" s="85">
        <v>10</v>
      </c>
    </row>
    <row r="167" spans="1:24" s="25" customFormat="1" ht="47.25" outlineLevel="6">
      <c r="A167" s="50" t="s">
        <v>377</v>
      </c>
      <c r="B167" s="19" t="s">
        <v>71</v>
      </c>
      <c r="C167" s="19" t="s">
        <v>378</v>
      </c>
      <c r="D167" s="19" t="s">
        <v>5</v>
      </c>
      <c r="E167" s="19"/>
      <c r="F167" s="83">
        <f>F168</f>
        <v>2096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X167" s="83">
        <f>X168</f>
        <v>2096</v>
      </c>
    </row>
    <row r="168" spans="1:24" s="25" customFormat="1" ht="15.75" outlineLevel="6">
      <c r="A168" s="5" t="s">
        <v>92</v>
      </c>
      <c r="B168" s="6" t="s">
        <v>71</v>
      </c>
      <c r="C168" s="6" t="s">
        <v>379</v>
      </c>
      <c r="D168" s="6" t="s">
        <v>93</v>
      </c>
      <c r="E168" s="6"/>
      <c r="F168" s="84">
        <f>F169</f>
        <v>2096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X168" s="84">
        <f>X169</f>
        <v>2096</v>
      </c>
    </row>
    <row r="169" spans="1:24" s="25" customFormat="1" ht="31.5" outlineLevel="6">
      <c r="A169" s="56" t="s">
        <v>94</v>
      </c>
      <c r="B169" s="48" t="s">
        <v>71</v>
      </c>
      <c r="C169" s="48" t="s">
        <v>379</v>
      </c>
      <c r="D169" s="48" t="s">
        <v>95</v>
      </c>
      <c r="E169" s="48"/>
      <c r="F169" s="85">
        <v>2096</v>
      </c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X169" s="85">
        <v>2096</v>
      </c>
    </row>
    <row r="170" spans="1:24" s="25" customFormat="1" ht="15.75" outlineLevel="6">
      <c r="A170" s="65" t="s">
        <v>143</v>
      </c>
      <c r="B170" s="31" t="s">
        <v>144</v>
      </c>
      <c r="C170" s="31" t="s">
        <v>242</v>
      </c>
      <c r="D170" s="31" t="s">
        <v>5</v>
      </c>
      <c r="E170" s="43"/>
      <c r="F170" s="66">
        <f>F171</f>
        <v>1638.7</v>
      </c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X170" s="66">
        <f>X171</f>
        <v>1638.7</v>
      </c>
    </row>
    <row r="171" spans="1:25" ht="15.75" outlineLevel="6">
      <c r="A171" s="67" t="s">
        <v>81</v>
      </c>
      <c r="B171" s="9" t="s">
        <v>82</v>
      </c>
      <c r="C171" s="9" t="s">
        <v>242</v>
      </c>
      <c r="D171" s="9" t="s">
        <v>5</v>
      </c>
      <c r="E171" s="68" t="s">
        <v>5</v>
      </c>
      <c r="F171" s="69">
        <f>F172</f>
        <v>1638.7</v>
      </c>
      <c r="G171" s="32" t="e">
        <f>#REF!</f>
        <v>#REF!</v>
      </c>
      <c r="H171" s="32" t="e">
        <f>#REF!</f>
        <v>#REF!</v>
      </c>
      <c r="I171" s="32" t="e">
        <f>#REF!</f>
        <v>#REF!</v>
      </c>
      <c r="J171" s="32" t="e">
        <f>#REF!</f>
        <v>#REF!</v>
      </c>
      <c r="K171" s="32" t="e">
        <f>#REF!</f>
        <v>#REF!</v>
      </c>
      <c r="L171" s="32" t="e">
        <f>#REF!</f>
        <v>#REF!</v>
      </c>
      <c r="M171" s="32" t="e">
        <f>#REF!</f>
        <v>#REF!</v>
      </c>
      <c r="N171" s="32" t="e">
        <f>#REF!</f>
        <v>#REF!</v>
      </c>
      <c r="O171" s="32" t="e">
        <f>#REF!</f>
        <v>#REF!</v>
      </c>
      <c r="P171" s="32" t="e">
        <f>#REF!</f>
        <v>#REF!</v>
      </c>
      <c r="Q171" s="32" t="e">
        <f>#REF!</f>
        <v>#REF!</v>
      </c>
      <c r="R171" s="32" t="e">
        <f>#REF!</f>
        <v>#REF!</v>
      </c>
      <c r="S171" s="32" t="e">
        <f>#REF!</f>
        <v>#REF!</v>
      </c>
      <c r="T171" s="32" t="e">
        <f>#REF!</f>
        <v>#REF!</v>
      </c>
      <c r="U171" s="32" t="e">
        <f>#REF!</f>
        <v>#REF!</v>
      </c>
      <c r="V171" s="37" t="e">
        <f>#REF!</f>
        <v>#REF!</v>
      </c>
      <c r="W171" s="46"/>
      <c r="X171" s="69">
        <f>X172</f>
        <v>1638.7</v>
      </c>
      <c r="Y171" s="41"/>
    </row>
    <row r="172" spans="1:25" ht="31.5" outlineLevel="6">
      <c r="A172" s="21" t="s">
        <v>130</v>
      </c>
      <c r="B172" s="12" t="s">
        <v>82</v>
      </c>
      <c r="C172" s="12" t="s">
        <v>243</v>
      </c>
      <c r="D172" s="12" t="s">
        <v>5</v>
      </c>
      <c r="E172" s="44"/>
      <c r="F172" s="33">
        <f>F173</f>
        <v>1638.7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8"/>
      <c r="W172" s="42"/>
      <c r="X172" s="33">
        <f>X173</f>
        <v>1638.7</v>
      </c>
      <c r="Y172" s="41"/>
    </row>
    <row r="173" spans="1:25" ht="31.5" outlineLevel="6">
      <c r="A173" s="21" t="s">
        <v>132</v>
      </c>
      <c r="B173" s="12" t="s">
        <v>82</v>
      </c>
      <c r="C173" s="12" t="s">
        <v>244</v>
      </c>
      <c r="D173" s="12" t="s">
        <v>5</v>
      </c>
      <c r="E173" s="44"/>
      <c r="F173" s="33">
        <f>F174</f>
        <v>1638.7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8"/>
      <c r="W173" s="42"/>
      <c r="X173" s="33">
        <f>X174</f>
        <v>1638.7</v>
      </c>
      <c r="Y173" s="41"/>
    </row>
    <row r="174" spans="1:25" ht="31.5" outlineLevel="6">
      <c r="A174" s="53" t="s">
        <v>42</v>
      </c>
      <c r="B174" s="19" t="s">
        <v>82</v>
      </c>
      <c r="C174" s="19" t="s">
        <v>265</v>
      </c>
      <c r="D174" s="19" t="s">
        <v>5</v>
      </c>
      <c r="E174" s="54" t="s">
        <v>5</v>
      </c>
      <c r="F174" s="55">
        <f>F175</f>
        <v>1638.7</v>
      </c>
      <c r="G174" s="34">
        <f>G175</f>
        <v>1397.92</v>
      </c>
      <c r="H174" s="34">
        <f aca="true" t="shared" si="22" ref="H174:V174">H175</f>
        <v>0</v>
      </c>
      <c r="I174" s="34">
        <f t="shared" si="22"/>
        <v>0</v>
      </c>
      <c r="J174" s="34">
        <f t="shared" si="22"/>
        <v>0</v>
      </c>
      <c r="K174" s="34">
        <f t="shared" si="22"/>
        <v>0</v>
      </c>
      <c r="L174" s="34">
        <f t="shared" si="22"/>
        <v>0</v>
      </c>
      <c r="M174" s="34">
        <f t="shared" si="22"/>
        <v>0</v>
      </c>
      <c r="N174" s="34">
        <f t="shared" si="22"/>
        <v>0</v>
      </c>
      <c r="O174" s="34">
        <f t="shared" si="22"/>
        <v>0</v>
      </c>
      <c r="P174" s="34">
        <f t="shared" si="22"/>
        <v>0</v>
      </c>
      <c r="Q174" s="34">
        <f t="shared" si="22"/>
        <v>0</v>
      </c>
      <c r="R174" s="34">
        <f t="shared" si="22"/>
        <v>0</v>
      </c>
      <c r="S174" s="34">
        <f t="shared" si="22"/>
        <v>0</v>
      </c>
      <c r="T174" s="34">
        <f t="shared" si="22"/>
        <v>0</v>
      </c>
      <c r="U174" s="34">
        <f t="shared" si="22"/>
        <v>0</v>
      </c>
      <c r="V174" s="39">
        <f t="shared" si="22"/>
        <v>0</v>
      </c>
      <c r="W174" s="40"/>
      <c r="X174" s="55">
        <f>X175</f>
        <v>1638.7</v>
      </c>
      <c r="Y174" s="41"/>
    </row>
    <row r="175" spans="1:25" ht="15.75" outlineLevel="6">
      <c r="A175" s="24" t="s">
        <v>111</v>
      </c>
      <c r="B175" s="6" t="s">
        <v>82</v>
      </c>
      <c r="C175" s="6" t="s">
        <v>265</v>
      </c>
      <c r="D175" s="6" t="s">
        <v>112</v>
      </c>
      <c r="E175" s="45" t="s">
        <v>18</v>
      </c>
      <c r="F175" s="34">
        <v>1638.7</v>
      </c>
      <c r="G175" s="34">
        <v>1397.92</v>
      </c>
      <c r="H175" s="35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36"/>
      <c r="W175" s="40"/>
      <c r="X175" s="34">
        <v>1638.7</v>
      </c>
      <c r="Y175" s="41"/>
    </row>
    <row r="176" spans="1:24" s="25" customFormat="1" ht="32.25" customHeight="1" outlineLevel="6">
      <c r="A176" s="16" t="s">
        <v>59</v>
      </c>
      <c r="B176" s="17" t="s">
        <v>58</v>
      </c>
      <c r="C176" s="17" t="s">
        <v>242</v>
      </c>
      <c r="D176" s="17" t="s">
        <v>5</v>
      </c>
      <c r="E176" s="17"/>
      <c r="F176" s="18">
        <f aca="true" t="shared" si="23" ref="F176:F181">F177</f>
        <v>50</v>
      </c>
      <c r="G176" s="18">
        <f aca="true" t="shared" si="24" ref="G176:V176">G177</f>
        <v>0</v>
      </c>
      <c r="H176" s="18">
        <f t="shared" si="24"/>
        <v>0</v>
      </c>
      <c r="I176" s="18">
        <f t="shared" si="24"/>
        <v>0</v>
      </c>
      <c r="J176" s="18">
        <f t="shared" si="24"/>
        <v>0</v>
      </c>
      <c r="K176" s="18">
        <f t="shared" si="24"/>
        <v>0</v>
      </c>
      <c r="L176" s="18">
        <f t="shared" si="24"/>
        <v>0</v>
      </c>
      <c r="M176" s="18">
        <f t="shared" si="24"/>
        <v>0</v>
      </c>
      <c r="N176" s="18">
        <f t="shared" si="24"/>
        <v>0</v>
      </c>
      <c r="O176" s="18">
        <f t="shared" si="24"/>
        <v>0</v>
      </c>
      <c r="P176" s="18">
        <f t="shared" si="24"/>
        <v>0</v>
      </c>
      <c r="Q176" s="18">
        <f t="shared" si="24"/>
        <v>0</v>
      </c>
      <c r="R176" s="18">
        <f t="shared" si="24"/>
        <v>0</v>
      </c>
      <c r="S176" s="18">
        <f t="shared" si="24"/>
        <v>0</v>
      </c>
      <c r="T176" s="18">
        <f t="shared" si="24"/>
        <v>0</v>
      </c>
      <c r="U176" s="18">
        <f t="shared" si="24"/>
        <v>0</v>
      </c>
      <c r="V176" s="18">
        <f t="shared" si="24"/>
        <v>0</v>
      </c>
      <c r="X176" s="18">
        <f aca="true" t="shared" si="25" ref="X176:X181">X177</f>
        <v>50</v>
      </c>
    </row>
    <row r="177" spans="1:24" s="25" customFormat="1" ht="48" customHeight="1" outlineLevel="3">
      <c r="A177" s="8" t="s">
        <v>34</v>
      </c>
      <c r="B177" s="9" t="s">
        <v>10</v>
      </c>
      <c r="C177" s="9" t="s">
        <v>242</v>
      </c>
      <c r="D177" s="9" t="s">
        <v>5</v>
      </c>
      <c r="E177" s="9"/>
      <c r="F177" s="10">
        <f t="shared" si="23"/>
        <v>50</v>
      </c>
      <c r="G177" s="10">
        <f aca="true" t="shared" si="26" ref="G177:V177">G179</f>
        <v>0</v>
      </c>
      <c r="H177" s="10">
        <f t="shared" si="26"/>
        <v>0</v>
      </c>
      <c r="I177" s="10">
        <f t="shared" si="26"/>
        <v>0</v>
      </c>
      <c r="J177" s="10">
        <f t="shared" si="26"/>
        <v>0</v>
      </c>
      <c r="K177" s="10">
        <f t="shared" si="26"/>
        <v>0</v>
      </c>
      <c r="L177" s="10">
        <f t="shared" si="26"/>
        <v>0</v>
      </c>
      <c r="M177" s="10">
        <f t="shared" si="26"/>
        <v>0</v>
      </c>
      <c r="N177" s="10">
        <f t="shared" si="26"/>
        <v>0</v>
      </c>
      <c r="O177" s="10">
        <f t="shared" si="26"/>
        <v>0</v>
      </c>
      <c r="P177" s="10">
        <f t="shared" si="26"/>
        <v>0</v>
      </c>
      <c r="Q177" s="10">
        <f t="shared" si="26"/>
        <v>0</v>
      </c>
      <c r="R177" s="10">
        <f t="shared" si="26"/>
        <v>0</v>
      </c>
      <c r="S177" s="10">
        <f t="shared" si="26"/>
        <v>0</v>
      </c>
      <c r="T177" s="10">
        <f t="shared" si="26"/>
        <v>0</v>
      </c>
      <c r="U177" s="10">
        <f t="shared" si="26"/>
        <v>0</v>
      </c>
      <c r="V177" s="10">
        <f t="shared" si="26"/>
        <v>0</v>
      </c>
      <c r="X177" s="10">
        <f t="shared" si="25"/>
        <v>50</v>
      </c>
    </row>
    <row r="178" spans="1:24" s="25" customFormat="1" ht="34.5" customHeight="1" outlineLevel="3">
      <c r="A178" s="21" t="s">
        <v>130</v>
      </c>
      <c r="B178" s="9" t="s">
        <v>10</v>
      </c>
      <c r="C178" s="9" t="s">
        <v>243</v>
      </c>
      <c r="D178" s="9" t="s">
        <v>5</v>
      </c>
      <c r="E178" s="9"/>
      <c r="F178" s="10">
        <f t="shared" si="23"/>
        <v>50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X178" s="10">
        <f t="shared" si="25"/>
        <v>50</v>
      </c>
    </row>
    <row r="179" spans="1:24" s="25" customFormat="1" ht="30.75" customHeight="1" outlineLevel="3">
      <c r="A179" s="21" t="s">
        <v>132</v>
      </c>
      <c r="B179" s="12" t="s">
        <v>10</v>
      </c>
      <c r="C179" s="12" t="s">
        <v>244</v>
      </c>
      <c r="D179" s="12" t="s">
        <v>5</v>
      </c>
      <c r="E179" s="12"/>
      <c r="F179" s="13">
        <f t="shared" si="23"/>
        <v>50</v>
      </c>
      <c r="G179" s="13">
        <f aca="true" t="shared" si="27" ref="G179:V180">G180</f>
        <v>0</v>
      </c>
      <c r="H179" s="13">
        <f t="shared" si="27"/>
        <v>0</v>
      </c>
      <c r="I179" s="13">
        <f t="shared" si="27"/>
        <v>0</v>
      </c>
      <c r="J179" s="13">
        <f t="shared" si="27"/>
        <v>0</v>
      </c>
      <c r="K179" s="13">
        <f t="shared" si="27"/>
        <v>0</v>
      </c>
      <c r="L179" s="13">
        <f t="shared" si="27"/>
        <v>0</v>
      </c>
      <c r="M179" s="13">
        <f t="shared" si="27"/>
        <v>0</v>
      </c>
      <c r="N179" s="13">
        <f t="shared" si="27"/>
        <v>0</v>
      </c>
      <c r="O179" s="13">
        <f t="shared" si="27"/>
        <v>0</v>
      </c>
      <c r="P179" s="13">
        <f t="shared" si="27"/>
        <v>0</v>
      </c>
      <c r="Q179" s="13">
        <f t="shared" si="27"/>
        <v>0</v>
      </c>
      <c r="R179" s="13">
        <f t="shared" si="27"/>
        <v>0</v>
      </c>
      <c r="S179" s="13">
        <f t="shared" si="27"/>
        <v>0</v>
      </c>
      <c r="T179" s="13">
        <f t="shared" si="27"/>
        <v>0</v>
      </c>
      <c r="U179" s="13">
        <f t="shared" si="27"/>
        <v>0</v>
      </c>
      <c r="V179" s="13">
        <f t="shared" si="27"/>
        <v>0</v>
      </c>
      <c r="X179" s="13">
        <f t="shared" si="25"/>
        <v>50</v>
      </c>
    </row>
    <row r="180" spans="1:24" s="25" customFormat="1" ht="32.25" customHeight="1" outlineLevel="4">
      <c r="A180" s="50" t="s">
        <v>145</v>
      </c>
      <c r="B180" s="19" t="s">
        <v>10</v>
      </c>
      <c r="C180" s="19" t="s">
        <v>266</v>
      </c>
      <c r="D180" s="19" t="s">
        <v>5</v>
      </c>
      <c r="E180" s="19"/>
      <c r="F180" s="20">
        <f t="shared" si="23"/>
        <v>50</v>
      </c>
      <c r="G180" s="7">
        <f t="shared" si="27"/>
        <v>0</v>
      </c>
      <c r="H180" s="7">
        <f t="shared" si="27"/>
        <v>0</v>
      </c>
      <c r="I180" s="7">
        <f t="shared" si="27"/>
        <v>0</v>
      </c>
      <c r="J180" s="7">
        <f t="shared" si="27"/>
        <v>0</v>
      </c>
      <c r="K180" s="7">
        <f t="shared" si="27"/>
        <v>0</v>
      </c>
      <c r="L180" s="7">
        <f t="shared" si="27"/>
        <v>0</v>
      </c>
      <c r="M180" s="7">
        <f t="shared" si="27"/>
        <v>0</v>
      </c>
      <c r="N180" s="7">
        <f t="shared" si="27"/>
        <v>0</v>
      </c>
      <c r="O180" s="7">
        <f t="shared" si="27"/>
        <v>0</v>
      </c>
      <c r="P180" s="7">
        <f t="shared" si="27"/>
        <v>0</v>
      </c>
      <c r="Q180" s="7">
        <f t="shared" si="27"/>
        <v>0</v>
      </c>
      <c r="R180" s="7">
        <f t="shared" si="27"/>
        <v>0</v>
      </c>
      <c r="S180" s="7">
        <f t="shared" si="27"/>
        <v>0</v>
      </c>
      <c r="T180" s="7">
        <f t="shared" si="27"/>
        <v>0</v>
      </c>
      <c r="U180" s="7">
        <f t="shared" si="27"/>
        <v>0</v>
      </c>
      <c r="V180" s="7">
        <f t="shared" si="27"/>
        <v>0</v>
      </c>
      <c r="X180" s="20">
        <f t="shared" si="25"/>
        <v>50</v>
      </c>
    </row>
    <row r="181" spans="1:24" s="25" customFormat="1" ht="15.75" outlineLevel="5">
      <c r="A181" s="5" t="s">
        <v>92</v>
      </c>
      <c r="B181" s="6" t="s">
        <v>10</v>
      </c>
      <c r="C181" s="6" t="s">
        <v>266</v>
      </c>
      <c r="D181" s="6" t="s">
        <v>93</v>
      </c>
      <c r="E181" s="6"/>
      <c r="F181" s="7">
        <f t="shared" si="23"/>
        <v>50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7">
        <f t="shared" si="25"/>
        <v>50</v>
      </c>
    </row>
    <row r="182" spans="1:24" s="25" customFormat="1" ht="31.5" outlineLevel="5">
      <c r="A182" s="47" t="s">
        <v>94</v>
      </c>
      <c r="B182" s="48" t="s">
        <v>10</v>
      </c>
      <c r="C182" s="48" t="s">
        <v>266</v>
      </c>
      <c r="D182" s="48" t="s">
        <v>95</v>
      </c>
      <c r="E182" s="48"/>
      <c r="F182" s="49">
        <v>50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X182" s="49">
        <v>50</v>
      </c>
    </row>
    <row r="183" spans="1:24" s="25" customFormat="1" ht="18.75" outlineLevel="6">
      <c r="A183" s="16" t="s">
        <v>57</v>
      </c>
      <c r="B183" s="17" t="s">
        <v>56</v>
      </c>
      <c r="C183" s="17" t="s">
        <v>242</v>
      </c>
      <c r="D183" s="17" t="s">
        <v>5</v>
      </c>
      <c r="E183" s="17"/>
      <c r="F183" s="81">
        <f>F190+F210+F184</f>
        <v>15299.319</v>
      </c>
      <c r="G183" s="18" t="e">
        <f aca="true" t="shared" si="28" ref="G183:V183">G190+G210</f>
        <v>#REF!</v>
      </c>
      <c r="H183" s="18" t="e">
        <f t="shared" si="28"/>
        <v>#REF!</v>
      </c>
      <c r="I183" s="18" t="e">
        <f t="shared" si="28"/>
        <v>#REF!</v>
      </c>
      <c r="J183" s="18" t="e">
        <f t="shared" si="28"/>
        <v>#REF!</v>
      </c>
      <c r="K183" s="18" t="e">
        <f t="shared" si="28"/>
        <v>#REF!</v>
      </c>
      <c r="L183" s="18" t="e">
        <f t="shared" si="28"/>
        <v>#REF!</v>
      </c>
      <c r="M183" s="18" t="e">
        <f t="shared" si="28"/>
        <v>#REF!</v>
      </c>
      <c r="N183" s="18" t="e">
        <f t="shared" si="28"/>
        <v>#REF!</v>
      </c>
      <c r="O183" s="18" t="e">
        <f t="shared" si="28"/>
        <v>#REF!</v>
      </c>
      <c r="P183" s="18" t="e">
        <f t="shared" si="28"/>
        <v>#REF!</v>
      </c>
      <c r="Q183" s="18" t="e">
        <f t="shared" si="28"/>
        <v>#REF!</v>
      </c>
      <c r="R183" s="18" t="e">
        <f t="shared" si="28"/>
        <v>#REF!</v>
      </c>
      <c r="S183" s="18" t="e">
        <f t="shared" si="28"/>
        <v>#REF!</v>
      </c>
      <c r="T183" s="18" t="e">
        <f t="shared" si="28"/>
        <v>#REF!</v>
      </c>
      <c r="U183" s="18" t="e">
        <f t="shared" si="28"/>
        <v>#REF!</v>
      </c>
      <c r="V183" s="18" t="e">
        <f t="shared" si="28"/>
        <v>#REF!</v>
      </c>
      <c r="X183" s="81">
        <f>X190+X210+X184</f>
        <v>15299.319</v>
      </c>
    </row>
    <row r="184" spans="1:24" s="25" customFormat="1" ht="18.75" outlineLevel="6">
      <c r="A184" s="70" t="s">
        <v>197</v>
      </c>
      <c r="B184" s="9" t="s">
        <v>199</v>
      </c>
      <c r="C184" s="9" t="s">
        <v>242</v>
      </c>
      <c r="D184" s="9" t="s">
        <v>5</v>
      </c>
      <c r="E184" s="9"/>
      <c r="F184" s="82">
        <f>F185</f>
        <v>499.319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2">
        <f>X185</f>
        <v>499.319</v>
      </c>
    </row>
    <row r="185" spans="1:24" s="25" customFormat="1" ht="31.5" outlineLevel="6">
      <c r="A185" s="21" t="s">
        <v>130</v>
      </c>
      <c r="B185" s="9" t="s">
        <v>199</v>
      </c>
      <c r="C185" s="9" t="s">
        <v>243</v>
      </c>
      <c r="D185" s="9" t="s">
        <v>5</v>
      </c>
      <c r="E185" s="9"/>
      <c r="F185" s="82">
        <f>F186</f>
        <v>499.319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2">
        <f>X186</f>
        <v>499.319</v>
      </c>
    </row>
    <row r="186" spans="1:24" s="25" customFormat="1" ht="31.5" outlineLevel="6">
      <c r="A186" s="21" t="s">
        <v>132</v>
      </c>
      <c r="B186" s="9" t="s">
        <v>199</v>
      </c>
      <c r="C186" s="9" t="s">
        <v>244</v>
      </c>
      <c r="D186" s="9" t="s">
        <v>5</v>
      </c>
      <c r="E186" s="9"/>
      <c r="F186" s="82">
        <f>F187</f>
        <v>499.319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2">
        <f>X187</f>
        <v>499.319</v>
      </c>
    </row>
    <row r="187" spans="1:24" s="25" customFormat="1" ht="47.25" outlineLevel="6">
      <c r="A187" s="64" t="s">
        <v>198</v>
      </c>
      <c r="B187" s="19" t="s">
        <v>199</v>
      </c>
      <c r="C187" s="19" t="s">
        <v>267</v>
      </c>
      <c r="D187" s="19" t="s">
        <v>5</v>
      </c>
      <c r="E187" s="19"/>
      <c r="F187" s="83">
        <f>F188</f>
        <v>499.319</v>
      </c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X187" s="83">
        <f>X188</f>
        <v>499.319</v>
      </c>
    </row>
    <row r="188" spans="1:24" s="25" customFormat="1" ht="18.75" outlineLevel="6">
      <c r="A188" s="5" t="s">
        <v>92</v>
      </c>
      <c r="B188" s="6" t="s">
        <v>199</v>
      </c>
      <c r="C188" s="6" t="s">
        <v>267</v>
      </c>
      <c r="D188" s="6" t="s">
        <v>93</v>
      </c>
      <c r="E188" s="6"/>
      <c r="F188" s="84">
        <f>F189</f>
        <v>499.319</v>
      </c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X188" s="84">
        <f>X189</f>
        <v>499.319</v>
      </c>
    </row>
    <row r="189" spans="1:24" s="25" customFormat="1" ht="31.5" outlineLevel="6">
      <c r="A189" s="47" t="s">
        <v>94</v>
      </c>
      <c r="B189" s="48" t="s">
        <v>199</v>
      </c>
      <c r="C189" s="48" t="s">
        <v>267</v>
      </c>
      <c r="D189" s="48" t="s">
        <v>95</v>
      </c>
      <c r="E189" s="48"/>
      <c r="F189" s="85">
        <v>499.319</v>
      </c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X189" s="85">
        <v>499.319</v>
      </c>
    </row>
    <row r="190" spans="1:24" s="25" customFormat="1" ht="15.75" outlineLevel="6">
      <c r="A190" s="21" t="s">
        <v>63</v>
      </c>
      <c r="B190" s="9" t="s">
        <v>62</v>
      </c>
      <c r="C190" s="9" t="s">
        <v>242</v>
      </c>
      <c r="D190" s="9" t="s">
        <v>5</v>
      </c>
      <c r="E190" s="9"/>
      <c r="F190" s="82">
        <f>F195+F191</f>
        <v>14000</v>
      </c>
      <c r="G190" s="82">
        <f aca="true" t="shared" si="29" ref="G190:X190">G195+G191</f>
        <v>0</v>
      </c>
      <c r="H190" s="82">
        <f t="shared" si="29"/>
        <v>0</v>
      </c>
      <c r="I190" s="82">
        <f t="shared" si="29"/>
        <v>0</v>
      </c>
      <c r="J190" s="82">
        <f t="shared" si="29"/>
        <v>0</v>
      </c>
      <c r="K190" s="82">
        <f t="shared" si="29"/>
        <v>0</v>
      </c>
      <c r="L190" s="82">
        <f t="shared" si="29"/>
        <v>0</v>
      </c>
      <c r="M190" s="82">
        <f t="shared" si="29"/>
        <v>0</v>
      </c>
      <c r="N190" s="82">
        <f t="shared" si="29"/>
        <v>0</v>
      </c>
      <c r="O190" s="82">
        <f t="shared" si="29"/>
        <v>0</v>
      </c>
      <c r="P190" s="82">
        <f t="shared" si="29"/>
        <v>0</v>
      </c>
      <c r="Q190" s="82">
        <f t="shared" si="29"/>
        <v>0</v>
      </c>
      <c r="R190" s="82">
        <f t="shared" si="29"/>
        <v>0</v>
      </c>
      <c r="S190" s="82">
        <f t="shared" si="29"/>
        <v>0</v>
      </c>
      <c r="T190" s="82">
        <f t="shared" si="29"/>
        <v>0</v>
      </c>
      <c r="U190" s="82">
        <f t="shared" si="29"/>
        <v>0</v>
      </c>
      <c r="V190" s="82">
        <f t="shared" si="29"/>
        <v>0</v>
      </c>
      <c r="W190" s="82">
        <f t="shared" si="29"/>
        <v>0</v>
      </c>
      <c r="X190" s="82">
        <f t="shared" si="29"/>
        <v>14000</v>
      </c>
    </row>
    <row r="191" spans="1:24" s="25" customFormat="1" ht="47.25" outlineLevel="6">
      <c r="A191" s="8" t="s">
        <v>393</v>
      </c>
      <c r="B191" s="9" t="s">
        <v>62</v>
      </c>
      <c r="C191" s="9" t="s">
        <v>273</v>
      </c>
      <c r="D191" s="9" t="s">
        <v>5</v>
      </c>
      <c r="E191" s="9"/>
      <c r="F191" s="82">
        <f>F192+F197</f>
        <v>2000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X191" s="82">
        <f>X192+X197</f>
        <v>2000</v>
      </c>
    </row>
    <row r="192" spans="1:24" s="25" customFormat="1" ht="110.25" outlineLevel="6">
      <c r="A192" s="50" t="s">
        <v>394</v>
      </c>
      <c r="B192" s="19" t="s">
        <v>62</v>
      </c>
      <c r="C192" s="19" t="s">
        <v>395</v>
      </c>
      <c r="D192" s="19" t="s">
        <v>5</v>
      </c>
      <c r="E192" s="19"/>
      <c r="F192" s="83">
        <f>F193</f>
        <v>2000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X192" s="83">
        <f>X193</f>
        <v>2000</v>
      </c>
    </row>
    <row r="193" spans="1:24" s="25" customFormat="1" ht="47.25" outlineLevel="6">
      <c r="A193" s="5" t="s">
        <v>364</v>
      </c>
      <c r="B193" s="6" t="s">
        <v>62</v>
      </c>
      <c r="C193" s="6" t="s">
        <v>395</v>
      </c>
      <c r="D193" s="6" t="s">
        <v>396</v>
      </c>
      <c r="E193" s="6"/>
      <c r="F193" s="84">
        <f>F194</f>
        <v>2000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X193" s="84">
        <f>X194</f>
        <v>2000</v>
      </c>
    </row>
    <row r="194" spans="1:24" s="25" customFormat="1" ht="47.25" outlineLevel="6">
      <c r="A194" s="47" t="s">
        <v>364</v>
      </c>
      <c r="B194" s="48" t="s">
        <v>62</v>
      </c>
      <c r="C194" s="48" t="s">
        <v>395</v>
      </c>
      <c r="D194" s="48" t="s">
        <v>361</v>
      </c>
      <c r="E194" s="48"/>
      <c r="F194" s="85">
        <v>2000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X194" s="85">
        <v>2000</v>
      </c>
    </row>
    <row r="195" spans="1:24" s="25" customFormat="1" ht="31.5" outlineLevel="6">
      <c r="A195" s="8" t="s">
        <v>213</v>
      </c>
      <c r="B195" s="12" t="s">
        <v>62</v>
      </c>
      <c r="C195" s="12" t="s">
        <v>268</v>
      </c>
      <c r="D195" s="12" t="s">
        <v>5</v>
      </c>
      <c r="E195" s="12"/>
      <c r="F195" s="87">
        <f>F196+F204+F199+F202+F207</f>
        <v>12000</v>
      </c>
      <c r="G195" s="13">
        <f aca="true" t="shared" si="30" ref="G195:V195">G196</f>
        <v>0</v>
      </c>
      <c r="H195" s="13">
        <f t="shared" si="30"/>
        <v>0</v>
      </c>
      <c r="I195" s="13">
        <f t="shared" si="30"/>
        <v>0</v>
      </c>
      <c r="J195" s="13">
        <f t="shared" si="30"/>
        <v>0</v>
      </c>
      <c r="K195" s="13">
        <f t="shared" si="30"/>
        <v>0</v>
      </c>
      <c r="L195" s="13">
        <f t="shared" si="30"/>
        <v>0</v>
      </c>
      <c r="M195" s="13">
        <f t="shared" si="30"/>
        <v>0</v>
      </c>
      <c r="N195" s="13">
        <f t="shared" si="30"/>
        <v>0</v>
      </c>
      <c r="O195" s="13">
        <f t="shared" si="30"/>
        <v>0</v>
      </c>
      <c r="P195" s="13">
        <f t="shared" si="30"/>
        <v>0</v>
      </c>
      <c r="Q195" s="13">
        <f t="shared" si="30"/>
        <v>0</v>
      </c>
      <c r="R195" s="13">
        <f t="shared" si="30"/>
        <v>0</v>
      </c>
      <c r="S195" s="13">
        <f t="shared" si="30"/>
        <v>0</v>
      </c>
      <c r="T195" s="13">
        <f t="shared" si="30"/>
        <v>0</v>
      </c>
      <c r="U195" s="13">
        <f t="shared" si="30"/>
        <v>0</v>
      </c>
      <c r="V195" s="13">
        <f t="shared" si="30"/>
        <v>0</v>
      </c>
      <c r="X195" s="87">
        <f>X196+X204+X199+X202+X207</f>
        <v>12000</v>
      </c>
    </row>
    <row r="196" spans="1:24" s="25" customFormat="1" ht="51.75" customHeight="1" outlineLevel="6">
      <c r="A196" s="50" t="s">
        <v>146</v>
      </c>
      <c r="B196" s="19" t="s">
        <v>62</v>
      </c>
      <c r="C196" s="19" t="s">
        <v>269</v>
      </c>
      <c r="D196" s="19" t="s">
        <v>5</v>
      </c>
      <c r="E196" s="19"/>
      <c r="F196" s="83">
        <f>F197</f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83">
        <f>X197</f>
        <v>0</v>
      </c>
    </row>
    <row r="197" spans="1:24" s="25" customFormat="1" ht="15.75" outlineLevel="6">
      <c r="A197" s="5" t="s">
        <v>92</v>
      </c>
      <c r="B197" s="6" t="s">
        <v>62</v>
      </c>
      <c r="C197" s="6" t="s">
        <v>269</v>
      </c>
      <c r="D197" s="6" t="s">
        <v>93</v>
      </c>
      <c r="E197" s="6"/>
      <c r="F197" s="84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84">
        <f>X198</f>
        <v>0</v>
      </c>
    </row>
    <row r="198" spans="1:24" s="25" customFormat="1" ht="31.5" outlineLevel="6">
      <c r="A198" s="47" t="s">
        <v>94</v>
      </c>
      <c r="B198" s="48" t="s">
        <v>62</v>
      </c>
      <c r="C198" s="48" t="s">
        <v>269</v>
      </c>
      <c r="D198" s="48" t="s">
        <v>95</v>
      </c>
      <c r="E198" s="48"/>
      <c r="F198" s="85"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85">
        <v>0</v>
      </c>
    </row>
    <row r="199" spans="1:24" s="25" customFormat="1" ht="49.5" customHeight="1" outlineLevel="6">
      <c r="A199" s="50" t="s">
        <v>205</v>
      </c>
      <c r="B199" s="19" t="s">
        <v>62</v>
      </c>
      <c r="C199" s="19" t="s">
        <v>270</v>
      </c>
      <c r="D199" s="19" t="s">
        <v>5</v>
      </c>
      <c r="E199" s="19"/>
      <c r="F199" s="83">
        <f>F200</f>
        <v>12000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83">
        <f>X200</f>
        <v>12000</v>
      </c>
    </row>
    <row r="200" spans="1:24" s="25" customFormat="1" ht="15.75" outlineLevel="6">
      <c r="A200" s="5" t="s">
        <v>92</v>
      </c>
      <c r="B200" s="6" t="s">
        <v>62</v>
      </c>
      <c r="C200" s="6" t="s">
        <v>270</v>
      </c>
      <c r="D200" s="6" t="s">
        <v>93</v>
      </c>
      <c r="E200" s="6"/>
      <c r="F200" s="84">
        <f>F201</f>
        <v>12000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84">
        <f>X201</f>
        <v>12000</v>
      </c>
    </row>
    <row r="201" spans="1:24" s="25" customFormat="1" ht="31.5" outlineLevel="6">
      <c r="A201" s="47" t="s">
        <v>94</v>
      </c>
      <c r="B201" s="48" t="s">
        <v>62</v>
      </c>
      <c r="C201" s="48" t="s">
        <v>270</v>
      </c>
      <c r="D201" s="48" t="s">
        <v>95</v>
      </c>
      <c r="E201" s="48"/>
      <c r="F201" s="85">
        <v>12000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5">
        <v>12000</v>
      </c>
    </row>
    <row r="202" spans="1:24" s="25" customFormat="1" ht="63" outlineLevel="6">
      <c r="A202" s="50" t="s">
        <v>206</v>
      </c>
      <c r="B202" s="19" t="s">
        <v>62</v>
      </c>
      <c r="C202" s="19" t="s">
        <v>271</v>
      </c>
      <c r="D202" s="19" t="s">
        <v>5</v>
      </c>
      <c r="E202" s="19"/>
      <c r="F202" s="83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3">
        <f>X203</f>
        <v>0</v>
      </c>
    </row>
    <row r="203" spans="1:24" s="25" customFormat="1" ht="15.75" outlineLevel="6">
      <c r="A203" s="47" t="s">
        <v>114</v>
      </c>
      <c r="B203" s="48" t="s">
        <v>62</v>
      </c>
      <c r="C203" s="48" t="s">
        <v>271</v>
      </c>
      <c r="D203" s="48" t="s">
        <v>113</v>
      </c>
      <c r="E203" s="48"/>
      <c r="F203" s="85"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5">
        <v>0</v>
      </c>
    </row>
    <row r="204" spans="1:24" s="25" customFormat="1" ht="31.5" outlineLevel="6">
      <c r="A204" s="86" t="s">
        <v>193</v>
      </c>
      <c r="B204" s="19" t="s">
        <v>62</v>
      </c>
      <c r="C204" s="19" t="s">
        <v>272</v>
      </c>
      <c r="D204" s="19" t="s">
        <v>5</v>
      </c>
      <c r="E204" s="19"/>
      <c r="F204" s="83">
        <f>F205</f>
        <v>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3">
        <f>X205</f>
        <v>0</v>
      </c>
    </row>
    <row r="205" spans="1:24" s="25" customFormat="1" ht="15.75" outlineLevel="6">
      <c r="A205" s="5" t="s">
        <v>92</v>
      </c>
      <c r="B205" s="6" t="s">
        <v>62</v>
      </c>
      <c r="C205" s="6" t="s">
        <v>272</v>
      </c>
      <c r="D205" s="6" t="s">
        <v>93</v>
      </c>
      <c r="E205" s="6"/>
      <c r="F205" s="84">
        <f>F206</f>
        <v>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4">
        <f>X206</f>
        <v>0</v>
      </c>
    </row>
    <row r="206" spans="1:24" s="25" customFormat="1" ht="31.5" outlineLevel="6">
      <c r="A206" s="47" t="s">
        <v>94</v>
      </c>
      <c r="B206" s="48" t="s">
        <v>62</v>
      </c>
      <c r="C206" s="48" t="s">
        <v>272</v>
      </c>
      <c r="D206" s="48" t="s">
        <v>95</v>
      </c>
      <c r="E206" s="48"/>
      <c r="F206" s="85"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85">
        <v>0</v>
      </c>
    </row>
    <row r="207" spans="1:24" s="25" customFormat="1" ht="66.75" customHeight="1" outlineLevel="6">
      <c r="A207" s="86" t="s">
        <v>359</v>
      </c>
      <c r="B207" s="19" t="s">
        <v>62</v>
      </c>
      <c r="C207" s="19" t="s">
        <v>358</v>
      </c>
      <c r="D207" s="19" t="s">
        <v>5</v>
      </c>
      <c r="E207" s="19"/>
      <c r="F207" s="83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83">
        <f>X208</f>
        <v>0</v>
      </c>
    </row>
    <row r="208" spans="1:24" s="25" customFormat="1" ht="15.75" outlineLevel="6">
      <c r="A208" s="5" t="s">
        <v>92</v>
      </c>
      <c r="B208" s="6" t="s">
        <v>62</v>
      </c>
      <c r="C208" s="6" t="s">
        <v>358</v>
      </c>
      <c r="D208" s="6" t="s">
        <v>93</v>
      </c>
      <c r="E208" s="6"/>
      <c r="F208" s="84">
        <f>F209</f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4">
        <f>X209</f>
        <v>0</v>
      </c>
    </row>
    <row r="209" spans="1:24" s="25" customFormat="1" ht="31.5" outlineLevel="6">
      <c r="A209" s="47" t="s">
        <v>94</v>
      </c>
      <c r="B209" s="48" t="s">
        <v>62</v>
      </c>
      <c r="C209" s="94" t="s">
        <v>358</v>
      </c>
      <c r="D209" s="48" t="s">
        <v>95</v>
      </c>
      <c r="E209" s="48"/>
      <c r="F209" s="85"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5">
        <v>0</v>
      </c>
    </row>
    <row r="210" spans="1:24" s="25" customFormat="1" ht="15.75" outlineLevel="3">
      <c r="A210" s="8" t="s">
        <v>35</v>
      </c>
      <c r="B210" s="9" t="s">
        <v>11</v>
      </c>
      <c r="C210" s="9" t="s">
        <v>242</v>
      </c>
      <c r="D210" s="9" t="s">
        <v>5</v>
      </c>
      <c r="E210" s="9"/>
      <c r="F210" s="82">
        <f>F218+F211</f>
        <v>800</v>
      </c>
      <c r="G210" s="82" t="e">
        <f aca="true" t="shared" si="31" ref="G210:X210">G218+G211</f>
        <v>#REF!</v>
      </c>
      <c r="H210" s="82" t="e">
        <f t="shared" si="31"/>
        <v>#REF!</v>
      </c>
      <c r="I210" s="82" t="e">
        <f t="shared" si="31"/>
        <v>#REF!</v>
      </c>
      <c r="J210" s="82" t="e">
        <f t="shared" si="31"/>
        <v>#REF!</v>
      </c>
      <c r="K210" s="82" t="e">
        <f t="shared" si="31"/>
        <v>#REF!</v>
      </c>
      <c r="L210" s="82" t="e">
        <f t="shared" si="31"/>
        <v>#REF!</v>
      </c>
      <c r="M210" s="82" t="e">
        <f t="shared" si="31"/>
        <v>#REF!</v>
      </c>
      <c r="N210" s="82" t="e">
        <f t="shared" si="31"/>
        <v>#REF!</v>
      </c>
      <c r="O210" s="82" t="e">
        <f t="shared" si="31"/>
        <v>#REF!</v>
      </c>
      <c r="P210" s="82" t="e">
        <f t="shared" si="31"/>
        <v>#REF!</v>
      </c>
      <c r="Q210" s="82" t="e">
        <f t="shared" si="31"/>
        <v>#REF!</v>
      </c>
      <c r="R210" s="82" t="e">
        <f t="shared" si="31"/>
        <v>#REF!</v>
      </c>
      <c r="S210" s="82" t="e">
        <f t="shared" si="31"/>
        <v>#REF!</v>
      </c>
      <c r="T210" s="82" t="e">
        <f t="shared" si="31"/>
        <v>#REF!</v>
      </c>
      <c r="U210" s="82" t="e">
        <f t="shared" si="31"/>
        <v>#REF!</v>
      </c>
      <c r="V210" s="82" t="e">
        <f t="shared" si="31"/>
        <v>#REF!</v>
      </c>
      <c r="W210" s="82" t="e">
        <f t="shared" si="31"/>
        <v>#REF!</v>
      </c>
      <c r="X210" s="82">
        <f t="shared" si="31"/>
        <v>800</v>
      </c>
    </row>
    <row r="211" spans="1:24" s="25" customFormat="1" ht="31.5" outlineLevel="3">
      <c r="A211" s="21" t="s">
        <v>130</v>
      </c>
      <c r="B211" s="9" t="s">
        <v>11</v>
      </c>
      <c r="C211" s="9" t="s">
        <v>243</v>
      </c>
      <c r="D211" s="9" t="s">
        <v>5</v>
      </c>
      <c r="E211" s="9"/>
      <c r="F211" s="82">
        <f>F212</f>
        <v>400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X211" s="82">
        <f>X212</f>
        <v>400</v>
      </c>
    </row>
    <row r="212" spans="1:24" s="25" customFormat="1" ht="31.5" outlineLevel="3">
      <c r="A212" s="21" t="s">
        <v>132</v>
      </c>
      <c r="B212" s="9" t="s">
        <v>11</v>
      </c>
      <c r="C212" s="9" t="s">
        <v>244</v>
      </c>
      <c r="D212" s="9" t="s">
        <v>5</v>
      </c>
      <c r="E212" s="9"/>
      <c r="F212" s="82">
        <f>F213</f>
        <v>400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X212" s="82">
        <f>X213</f>
        <v>400</v>
      </c>
    </row>
    <row r="213" spans="1:24" s="25" customFormat="1" ht="47.25" outlineLevel="3">
      <c r="A213" s="64" t="s">
        <v>397</v>
      </c>
      <c r="B213" s="19" t="s">
        <v>11</v>
      </c>
      <c r="C213" s="19" t="s">
        <v>398</v>
      </c>
      <c r="D213" s="19" t="s">
        <v>5</v>
      </c>
      <c r="E213" s="19"/>
      <c r="F213" s="83">
        <f>F214+F216</f>
        <v>400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X213" s="83">
        <f>X214+X216</f>
        <v>400</v>
      </c>
    </row>
    <row r="214" spans="1:24" s="25" customFormat="1" ht="15.75" outlineLevel="3">
      <c r="A214" s="5" t="s">
        <v>92</v>
      </c>
      <c r="B214" s="6" t="s">
        <v>11</v>
      </c>
      <c r="C214" s="6" t="s">
        <v>398</v>
      </c>
      <c r="D214" s="6" t="s">
        <v>93</v>
      </c>
      <c r="E214" s="6"/>
      <c r="F214" s="84">
        <f>F215</f>
        <v>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X214" s="84">
        <f>X215</f>
        <v>0</v>
      </c>
    </row>
    <row r="215" spans="1:24" s="25" customFormat="1" ht="31.5" outlineLevel="3">
      <c r="A215" s="47" t="s">
        <v>94</v>
      </c>
      <c r="B215" s="48" t="s">
        <v>11</v>
      </c>
      <c r="C215" s="48" t="s">
        <v>398</v>
      </c>
      <c r="D215" s="48" t="s">
        <v>95</v>
      </c>
      <c r="E215" s="48"/>
      <c r="F215" s="85">
        <v>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X215" s="85">
        <v>0</v>
      </c>
    </row>
    <row r="216" spans="1:24" s="25" customFormat="1" ht="15.75" outlineLevel="3">
      <c r="A216" s="5" t="s">
        <v>363</v>
      </c>
      <c r="B216" s="6" t="s">
        <v>11</v>
      </c>
      <c r="C216" s="6" t="s">
        <v>398</v>
      </c>
      <c r="D216" s="6" t="s">
        <v>362</v>
      </c>
      <c r="E216" s="6"/>
      <c r="F216" s="84">
        <f>F217</f>
        <v>400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X216" s="84">
        <f>X217</f>
        <v>400</v>
      </c>
    </row>
    <row r="217" spans="1:24" s="25" customFormat="1" ht="47.25" outlineLevel="3">
      <c r="A217" s="47" t="s">
        <v>364</v>
      </c>
      <c r="B217" s="48" t="s">
        <v>11</v>
      </c>
      <c r="C217" s="48" t="s">
        <v>398</v>
      </c>
      <c r="D217" s="48" t="s">
        <v>361</v>
      </c>
      <c r="E217" s="48"/>
      <c r="F217" s="85">
        <v>400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X217" s="85">
        <v>400</v>
      </c>
    </row>
    <row r="218" spans="1:24" s="25" customFormat="1" ht="15.75" outlineLevel="5">
      <c r="A218" s="14" t="s">
        <v>139</v>
      </c>
      <c r="B218" s="9" t="s">
        <v>11</v>
      </c>
      <c r="C218" s="9" t="s">
        <v>242</v>
      </c>
      <c r="D218" s="9" t="s">
        <v>5</v>
      </c>
      <c r="E218" s="9"/>
      <c r="F218" s="82">
        <f>F219+F225</f>
        <v>400</v>
      </c>
      <c r="G218" s="82" t="e">
        <f>G219+#REF!+G225</f>
        <v>#REF!</v>
      </c>
      <c r="H218" s="82" t="e">
        <f>H219+#REF!+H225</f>
        <v>#REF!</v>
      </c>
      <c r="I218" s="82" t="e">
        <f>I219+#REF!+I225</f>
        <v>#REF!</v>
      </c>
      <c r="J218" s="82" t="e">
        <f>J219+#REF!+J225</f>
        <v>#REF!</v>
      </c>
      <c r="K218" s="82" t="e">
        <f>K219+#REF!+K225</f>
        <v>#REF!</v>
      </c>
      <c r="L218" s="82" t="e">
        <f>L219+#REF!+L225</f>
        <v>#REF!</v>
      </c>
      <c r="M218" s="82" t="e">
        <f>M219+#REF!+M225</f>
        <v>#REF!</v>
      </c>
      <c r="N218" s="82" t="e">
        <f>N219+#REF!+N225</f>
        <v>#REF!</v>
      </c>
      <c r="O218" s="82" t="e">
        <f>O219+#REF!+O225</f>
        <v>#REF!</v>
      </c>
      <c r="P218" s="82" t="e">
        <f>P219+#REF!+P225</f>
        <v>#REF!</v>
      </c>
      <c r="Q218" s="82" t="e">
        <f>Q219+#REF!+Q225</f>
        <v>#REF!</v>
      </c>
      <c r="R218" s="82" t="e">
        <f>R219+#REF!+R225</f>
        <v>#REF!</v>
      </c>
      <c r="S218" s="82" t="e">
        <f>S219+#REF!+S225</f>
        <v>#REF!</v>
      </c>
      <c r="T218" s="82" t="e">
        <f>T219+#REF!+T225</f>
        <v>#REF!</v>
      </c>
      <c r="U218" s="82" t="e">
        <f>U219+#REF!+U225</f>
        <v>#REF!</v>
      </c>
      <c r="V218" s="82" t="e">
        <f>V219+#REF!+V225</f>
        <v>#REF!</v>
      </c>
      <c r="W218" s="82" t="e">
        <f>W219+#REF!+W225</f>
        <v>#REF!</v>
      </c>
      <c r="X218" s="82">
        <f>X219+X225</f>
        <v>400</v>
      </c>
    </row>
    <row r="219" spans="1:24" s="25" customFormat="1" ht="33" customHeight="1" outlineLevel="5">
      <c r="A219" s="50" t="s">
        <v>214</v>
      </c>
      <c r="B219" s="19" t="s">
        <v>11</v>
      </c>
      <c r="C219" s="19" t="s">
        <v>274</v>
      </c>
      <c r="D219" s="19" t="s">
        <v>5</v>
      </c>
      <c r="E219" s="19"/>
      <c r="F219" s="83">
        <f>F220+F223</f>
        <v>100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83">
        <f>X220+X223</f>
        <v>100</v>
      </c>
    </row>
    <row r="220" spans="1:24" s="25" customFormat="1" ht="53.25" customHeight="1" outlineLevel="5">
      <c r="A220" s="5" t="s">
        <v>147</v>
      </c>
      <c r="B220" s="6" t="s">
        <v>11</v>
      </c>
      <c r="C220" s="6" t="s">
        <v>275</v>
      </c>
      <c r="D220" s="6" t="s">
        <v>5</v>
      </c>
      <c r="E220" s="6"/>
      <c r="F220" s="84">
        <f>F221</f>
        <v>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84">
        <f>X221</f>
        <v>50</v>
      </c>
    </row>
    <row r="221" spans="1:24" s="25" customFormat="1" ht="15.75" outlineLevel="5">
      <c r="A221" s="47" t="s">
        <v>92</v>
      </c>
      <c r="B221" s="48" t="s">
        <v>11</v>
      </c>
      <c r="C221" s="48" t="s">
        <v>275</v>
      </c>
      <c r="D221" s="48" t="s">
        <v>93</v>
      </c>
      <c r="E221" s="48"/>
      <c r="F221" s="85">
        <f>F222</f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85">
        <f>X222</f>
        <v>50</v>
      </c>
    </row>
    <row r="222" spans="1:24" s="25" customFormat="1" ht="31.5" outlineLevel="5">
      <c r="A222" s="47" t="s">
        <v>94</v>
      </c>
      <c r="B222" s="48" t="s">
        <v>11</v>
      </c>
      <c r="C222" s="48" t="s">
        <v>275</v>
      </c>
      <c r="D222" s="48" t="s">
        <v>95</v>
      </c>
      <c r="E222" s="48"/>
      <c r="F222" s="85"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X222" s="85">
        <v>50</v>
      </c>
    </row>
    <row r="223" spans="1:24" s="25" customFormat="1" ht="31.5" outlineLevel="5">
      <c r="A223" s="5" t="s">
        <v>148</v>
      </c>
      <c r="B223" s="6" t="s">
        <v>11</v>
      </c>
      <c r="C223" s="6" t="s">
        <v>380</v>
      </c>
      <c r="D223" s="6" t="s">
        <v>5</v>
      </c>
      <c r="E223" s="6"/>
      <c r="F223" s="84">
        <f>F224</f>
        <v>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84">
        <f>X224</f>
        <v>50</v>
      </c>
    </row>
    <row r="224" spans="1:24" s="25" customFormat="1" ht="94.5" outlineLevel="5">
      <c r="A224" s="95" t="s">
        <v>360</v>
      </c>
      <c r="B224" s="94" t="s">
        <v>11</v>
      </c>
      <c r="C224" s="94" t="s">
        <v>380</v>
      </c>
      <c r="D224" s="94" t="s">
        <v>352</v>
      </c>
      <c r="E224" s="94"/>
      <c r="F224" s="96">
        <v>50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96">
        <v>50</v>
      </c>
    </row>
    <row r="225" spans="1:24" s="25" customFormat="1" ht="47.25" outlineLevel="5">
      <c r="A225" s="50" t="s">
        <v>377</v>
      </c>
      <c r="B225" s="19" t="s">
        <v>11</v>
      </c>
      <c r="C225" s="19" t="s">
        <v>378</v>
      </c>
      <c r="D225" s="19" t="s">
        <v>5</v>
      </c>
      <c r="E225" s="48"/>
      <c r="F225" s="83">
        <f>F226</f>
        <v>300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83">
        <f>X226</f>
        <v>300</v>
      </c>
    </row>
    <row r="226" spans="1:24" s="25" customFormat="1" ht="15.75" outlineLevel="5">
      <c r="A226" s="5" t="s">
        <v>92</v>
      </c>
      <c r="B226" s="6" t="s">
        <v>11</v>
      </c>
      <c r="C226" s="6" t="s">
        <v>379</v>
      </c>
      <c r="D226" s="6" t="s">
        <v>93</v>
      </c>
      <c r="E226" s="48"/>
      <c r="F226" s="84">
        <f>F227</f>
        <v>300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84">
        <f>X227</f>
        <v>300</v>
      </c>
    </row>
    <row r="227" spans="1:24" s="25" customFormat="1" ht="31.5" outlineLevel="5">
      <c r="A227" s="56" t="s">
        <v>94</v>
      </c>
      <c r="B227" s="48" t="s">
        <v>11</v>
      </c>
      <c r="C227" s="48" t="s">
        <v>379</v>
      </c>
      <c r="D227" s="48" t="s">
        <v>95</v>
      </c>
      <c r="E227" s="48"/>
      <c r="F227" s="85">
        <v>300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5">
        <v>300</v>
      </c>
    </row>
    <row r="228" spans="1:24" s="25" customFormat="1" ht="18.75" outlineLevel="6">
      <c r="A228" s="16" t="s">
        <v>64</v>
      </c>
      <c r="B228" s="31" t="s">
        <v>55</v>
      </c>
      <c r="C228" s="31" t="s">
        <v>242</v>
      </c>
      <c r="D228" s="31" t="s">
        <v>5</v>
      </c>
      <c r="E228" s="31"/>
      <c r="F228" s="89">
        <f>F253+F229+F241</f>
        <v>21100.72947</v>
      </c>
      <c r="G228" s="18" t="e">
        <f>#REF!+G253</f>
        <v>#REF!</v>
      </c>
      <c r="H228" s="18" t="e">
        <f>#REF!+H253</f>
        <v>#REF!</v>
      </c>
      <c r="I228" s="18" t="e">
        <f>#REF!+I253</f>
        <v>#REF!</v>
      </c>
      <c r="J228" s="18" t="e">
        <f>#REF!+J253</f>
        <v>#REF!</v>
      </c>
      <c r="K228" s="18" t="e">
        <f>#REF!+K253</f>
        <v>#REF!</v>
      </c>
      <c r="L228" s="18" t="e">
        <f>#REF!+L253</f>
        <v>#REF!</v>
      </c>
      <c r="M228" s="18" t="e">
        <f>#REF!+M253</f>
        <v>#REF!</v>
      </c>
      <c r="N228" s="18" t="e">
        <f>#REF!+N253</f>
        <v>#REF!</v>
      </c>
      <c r="O228" s="18" t="e">
        <f>#REF!+O253</f>
        <v>#REF!</v>
      </c>
      <c r="P228" s="18" t="e">
        <f>#REF!+P253</f>
        <v>#REF!</v>
      </c>
      <c r="Q228" s="18" t="e">
        <f>#REF!+Q253</f>
        <v>#REF!</v>
      </c>
      <c r="R228" s="18" t="e">
        <f>#REF!+R253</f>
        <v>#REF!</v>
      </c>
      <c r="S228" s="18" t="e">
        <f>#REF!+S253</f>
        <v>#REF!</v>
      </c>
      <c r="T228" s="18" t="e">
        <f>#REF!+T253</f>
        <v>#REF!</v>
      </c>
      <c r="U228" s="18" t="e">
        <f>#REF!+U253</f>
        <v>#REF!</v>
      </c>
      <c r="V228" s="18" t="e">
        <f>#REF!+V253</f>
        <v>#REF!</v>
      </c>
      <c r="X228" s="89">
        <f>X253+X229+X241</f>
        <v>17000.72947</v>
      </c>
    </row>
    <row r="229" spans="1:24" s="25" customFormat="1" ht="18.75" outlineLevel="6">
      <c r="A229" s="70" t="s">
        <v>204</v>
      </c>
      <c r="B229" s="9" t="s">
        <v>202</v>
      </c>
      <c r="C229" s="9" t="s">
        <v>242</v>
      </c>
      <c r="D229" s="9" t="s">
        <v>5</v>
      </c>
      <c r="E229" s="9"/>
      <c r="F229" s="82">
        <f>F230+F235</f>
        <v>4600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X229" s="82">
        <f>X230+X235</f>
        <v>5000</v>
      </c>
    </row>
    <row r="230" spans="1:24" s="25" customFormat="1" ht="31.5" outlineLevel="6">
      <c r="A230" s="21" t="s">
        <v>130</v>
      </c>
      <c r="B230" s="9" t="s">
        <v>202</v>
      </c>
      <c r="C230" s="9" t="s">
        <v>243</v>
      </c>
      <c r="D230" s="9" t="s">
        <v>5</v>
      </c>
      <c r="E230" s="9"/>
      <c r="F230" s="82">
        <f>F231</f>
        <v>0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X230" s="82">
        <f>X231</f>
        <v>0</v>
      </c>
    </row>
    <row r="231" spans="1:24" s="25" customFormat="1" ht="31.5" outlineLevel="6">
      <c r="A231" s="21" t="s">
        <v>132</v>
      </c>
      <c r="B231" s="9" t="s">
        <v>202</v>
      </c>
      <c r="C231" s="9" t="s">
        <v>244</v>
      </c>
      <c r="D231" s="9" t="s">
        <v>5</v>
      </c>
      <c r="E231" s="9"/>
      <c r="F231" s="82">
        <f>F232</f>
        <v>0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X231" s="82">
        <f>X232</f>
        <v>0</v>
      </c>
    </row>
    <row r="232" spans="1:24" s="25" customFormat="1" ht="18.75" outlineLevel="6">
      <c r="A232" s="88" t="s">
        <v>203</v>
      </c>
      <c r="B232" s="19" t="s">
        <v>202</v>
      </c>
      <c r="C232" s="19" t="s">
        <v>276</v>
      </c>
      <c r="D232" s="19" t="s">
        <v>5</v>
      </c>
      <c r="E232" s="19"/>
      <c r="F232" s="83">
        <f>F233</f>
        <v>0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X232" s="83">
        <f>X233</f>
        <v>0</v>
      </c>
    </row>
    <row r="233" spans="1:24" s="25" customFormat="1" ht="20.25" customHeight="1" outlineLevel="6">
      <c r="A233" s="5" t="s">
        <v>92</v>
      </c>
      <c r="B233" s="6" t="s">
        <v>202</v>
      </c>
      <c r="C233" s="6" t="s">
        <v>276</v>
      </c>
      <c r="D233" s="6" t="s">
        <v>93</v>
      </c>
      <c r="E233" s="6"/>
      <c r="F233" s="84">
        <f>F234</f>
        <v>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84">
        <f>X234</f>
        <v>0</v>
      </c>
    </row>
    <row r="234" spans="1:24" s="25" customFormat="1" ht="31.5" outlineLevel="6">
      <c r="A234" s="47" t="s">
        <v>94</v>
      </c>
      <c r="B234" s="48" t="s">
        <v>202</v>
      </c>
      <c r="C234" s="48" t="s">
        <v>276</v>
      </c>
      <c r="D234" s="48" t="s">
        <v>95</v>
      </c>
      <c r="E234" s="48"/>
      <c r="F234" s="85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5"/>
    </row>
    <row r="235" spans="1:24" s="25" customFormat="1" ht="15.75" outlineLevel="6">
      <c r="A235" s="14" t="s">
        <v>139</v>
      </c>
      <c r="B235" s="12" t="s">
        <v>202</v>
      </c>
      <c r="C235" s="12" t="s">
        <v>242</v>
      </c>
      <c r="D235" s="12" t="s">
        <v>5</v>
      </c>
      <c r="E235" s="12"/>
      <c r="F235" s="13">
        <f>F236</f>
        <v>4600</v>
      </c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X235" s="13">
        <f>X236</f>
        <v>5000</v>
      </c>
    </row>
    <row r="236" spans="1:24" s="25" customFormat="1" ht="31.5" outlineLevel="6">
      <c r="A236" s="64" t="s">
        <v>381</v>
      </c>
      <c r="B236" s="62" t="s">
        <v>202</v>
      </c>
      <c r="C236" s="62" t="s">
        <v>387</v>
      </c>
      <c r="D236" s="62" t="s">
        <v>5</v>
      </c>
      <c r="E236" s="62"/>
      <c r="F236" s="63">
        <f>F237</f>
        <v>4600</v>
      </c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X236" s="63">
        <f>X237</f>
        <v>5000</v>
      </c>
    </row>
    <row r="237" spans="1:24" s="25" customFormat="1" ht="33.75" customHeight="1" outlineLevel="6">
      <c r="A237" s="5" t="s">
        <v>388</v>
      </c>
      <c r="B237" s="6" t="s">
        <v>202</v>
      </c>
      <c r="C237" s="6" t="s">
        <v>386</v>
      </c>
      <c r="D237" s="6" t="s">
        <v>5</v>
      </c>
      <c r="E237" s="12"/>
      <c r="F237" s="7">
        <f>F238</f>
        <v>4600</v>
      </c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X237" s="7">
        <f>X238</f>
        <v>5000</v>
      </c>
    </row>
    <row r="238" spans="1:24" s="25" customFormat="1" ht="15.75" outlineLevel="6">
      <c r="A238" s="47" t="s">
        <v>92</v>
      </c>
      <c r="B238" s="48" t="s">
        <v>202</v>
      </c>
      <c r="C238" s="48" t="s">
        <v>386</v>
      </c>
      <c r="D238" s="48" t="s">
        <v>93</v>
      </c>
      <c r="E238" s="12"/>
      <c r="F238" s="49">
        <f>F240+F239</f>
        <v>4600</v>
      </c>
      <c r="G238" s="49">
        <f aca="true" t="shared" si="32" ref="G238:X238">G240+G239</f>
        <v>0</v>
      </c>
      <c r="H238" s="49">
        <f t="shared" si="32"/>
        <v>0</v>
      </c>
      <c r="I238" s="49">
        <f t="shared" si="32"/>
        <v>0</v>
      </c>
      <c r="J238" s="49">
        <f t="shared" si="32"/>
        <v>0</v>
      </c>
      <c r="K238" s="49">
        <f t="shared" si="32"/>
        <v>0</v>
      </c>
      <c r="L238" s="49">
        <f t="shared" si="32"/>
        <v>0</v>
      </c>
      <c r="M238" s="49">
        <f t="shared" si="32"/>
        <v>0</v>
      </c>
      <c r="N238" s="49">
        <f t="shared" si="32"/>
        <v>0</v>
      </c>
      <c r="O238" s="49">
        <f t="shared" si="32"/>
        <v>0</v>
      </c>
      <c r="P238" s="49">
        <f t="shared" si="32"/>
        <v>0</v>
      </c>
      <c r="Q238" s="49">
        <f t="shared" si="32"/>
        <v>0</v>
      </c>
      <c r="R238" s="49">
        <f t="shared" si="32"/>
        <v>0</v>
      </c>
      <c r="S238" s="49">
        <f t="shared" si="32"/>
        <v>0</v>
      </c>
      <c r="T238" s="49">
        <f t="shared" si="32"/>
        <v>0</v>
      </c>
      <c r="U238" s="49">
        <f t="shared" si="32"/>
        <v>0</v>
      </c>
      <c r="V238" s="49">
        <f t="shared" si="32"/>
        <v>0</v>
      </c>
      <c r="W238" s="49">
        <f t="shared" si="32"/>
        <v>0</v>
      </c>
      <c r="X238" s="49">
        <f t="shared" si="32"/>
        <v>5000</v>
      </c>
    </row>
    <row r="239" spans="1:24" s="25" customFormat="1" ht="31.5" outlineLevel="6">
      <c r="A239" s="47" t="s">
        <v>345</v>
      </c>
      <c r="B239" s="48" t="s">
        <v>202</v>
      </c>
      <c r="C239" s="48" t="s">
        <v>386</v>
      </c>
      <c r="D239" s="48" t="s">
        <v>346</v>
      </c>
      <c r="E239" s="12"/>
      <c r="F239" s="49">
        <v>500</v>
      </c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X239" s="49">
        <v>900</v>
      </c>
    </row>
    <row r="240" spans="1:24" s="25" customFormat="1" ht="31.5" outlineLevel="6">
      <c r="A240" s="47" t="s">
        <v>94</v>
      </c>
      <c r="B240" s="48" t="s">
        <v>202</v>
      </c>
      <c r="C240" s="48" t="s">
        <v>386</v>
      </c>
      <c r="D240" s="48" t="s">
        <v>95</v>
      </c>
      <c r="E240" s="12"/>
      <c r="F240" s="49">
        <v>4100</v>
      </c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X240" s="49">
        <v>4100</v>
      </c>
    </row>
    <row r="241" spans="1:24" s="25" customFormat="1" ht="18.75" outlineLevel="6">
      <c r="A241" s="70" t="s">
        <v>230</v>
      </c>
      <c r="B241" s="9" t="s">
        <v>231</v>
      </c>
      <c r="C241" s="9" t="s">
        <v>242</v>
      </c>
      <c r="D241" s="9" t="s">
        <v>5</v>
      </c>
      <c r="E241" s="48"/>
      <c r="F241" s="82">
        <f>F242</f>
        <v>16500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2">
        <f>X242</f>
        <v>12000</v>
      </c>
    </row>
    <row r="242" spans="1:24" s="25" customFormat="1" ht="18.75" outlineLevel="6">
      <c r="A242" s="14" t="s">
        <v>149</v>
      </c>
      <c r="B242" s="9" t="s">
        <v>231</v>
      </c>
      <c r="C242" s="9" t="s">
        <v>242</v>
      </c>
      <c r="D242" s="9" t="s">
        <v>5</v>
      </c>
      <c r="E242" s="48"/>
      <c r="F242" s="82">
        <f>F243</f>
        <v>16500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2">
        <f>X243</f>
        <v>12000</v>
      </c>
    </row>
    <row r="243" spans="1:24" s="25" customFormat="1" ht="31.5" outlineLevel="6">
      <c r="A243" s="50" t="s">
        <v>215</v>
      </c>
      <c r="B243" s="19" t="s">
        <v>231</v>
      </c>
      <c r="C243" s="19" t="s">
        <v>277</v>
      </c>
      <c r="D243" s="19" t="s">
        <v>5</v>
      </c>
      <c r="E243" s="19"/>
      <c r="F243" s="83">
        <f>F250+F244</f>
        <v>16500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X243" s="83">
        <f>X250+X244</f>
        <v>12000</v>
      </c>
    </row>
    <row r="244" spans="1:24" s="25" customFormat="1" ht="47.25" outlineLevel="6">
      <c r="A244" s="5" t="s">
        <v>200</v>
      </c>
      <c r="B244" s="6" t="s">
        <v>231</v>
      </c>
      <c r="C244" s="6" t="s">
        <v>278</v>
      </c>
      <c r="D244" s="6" t="s">
        <v>5</v>
      </c>
      <c r="E244" s="6"/>
      <c r="F244" s="84">
        <f>F245+F248</f>
        <v>16500</v>
      </c>
      <c r="G244" s="84">
        <f aca="true" t="shared" si="33" ref="G244:X244">G245+G248</f>
        <v>0</v>
      </c>
      <c r="H244" s="84">
        <f t="shared" si="33"/>
        <v>0</v>
      </c>
      <c r="I244" s="84">
        <f t="shared" si="33"/>
        <v>0</v>
      </c>
      <c r="J244" s="84">
        <f t="shared" si="33"/>
        <v>0</v>
      </c>
      <c r="K244" s="84">
        <f t="shared" si="33"/>
        <v>0</v>
      </c>
      <c r="L244" s="84">
        <f t="shared" si="33"/>
        <v>0</v>
      </c>
      <c r="M244" s="84">
        <f t="shared" si="33"/>
        <v>0</v>
      </c>
      <c r="N244" s="84">
        <f t="shared" si="33"/>
        <v>0</v>
      </c>
      <c r="O244" s="84">
        <f t="shared" si="33"/>
        <v>0</v>
      </c>
      <c r="P244" s="84">
        <f t="shared" si="33"/>
        <v>0</v>
      </c>
      <c r="Q244" s="84">
        <f t="shared" si="33"/>
        <v>0</v>
      </c>
      <c r="R244" s="84">
        <f t="shared" si="33"/>
        <v>0</v>
      </c>
      <c r="S244" s="84">
        <f t="shared" si="33"/>
        <v>0</v>
      </c>
      <c r="T244" s="84">
        <f t="shared" si="33"/>
        <v>0</v>
      </c>
      <c r="U244" s="84">
        <f t="shared" si="33"/>
        <v>0</v>
      </c>
      <c r="V244" s="84">
        <f t="shared" si="33"/>
        <v>0</v>
      </c>
      <c r="W244" s="84">
        <f t="shared" si="33"/>
        <v>0</v>
      </c>
      <c r="X244" s="84">
        <f t="shared" si="33"/>
        <v>12000</v>
      </c>
    </row>
    <row r="245" spans="1:24" s="25" customFormat="1" ht="18.75" outlineLevel="6">
      <c r="A245" s="47" t="s">
        <v>92</v>
      </c>
      <c r="B245" s="48" t="s">
        <v>231</v>
      </c>
      <c r="C245" s="48" t="s">
        <v>278</v>
      </c>
      <c r="D245" s="48" t="s">
        <v>93</v>
      </c>
      <c r="E245" s="48"/>
      <c r="F245" s="85">
        <f>F247+F246</f>
        <v>9372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X245" s="85">
        <f>X247+X246</f>
        <v>9160</v>
      </c>
    </row>
    <row r="246" spans="1:24" s="25" customFormat="1" ht="31.5" outlineLevel="6">
      <c r="A246" s="47" t="s">
        <v>345</v>
      </c>
      <c r="B246" s="48" t="s">
        <v>231</v>
      </c>
      <c r="C246" s="48" t="s">
        <v>278</v>
      </c>
      <c r="D246" s="48" t="s">
        <v>346</v>
      </c>
      <c r="E246" s="48"/>
      <c r="F246" s="85">
        <v>9372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85">
        <v>3160</v>
      </c>
    </row>
    <row r="247" spans="1:24" s="25" customFormat="1" ht="31.5" outlineLevel="6">
      <c r="A247" s="47" t="s">
        <v>94</v>
      </c>
      <c r="B247" s="48" t="s">
        <v>231</v>
      </c>
      <c r="C247" s="48" t="s">
        <v>278</v>
      </c>
      <c r="D247" s="48" t="s">
        <v>95</v>
      </c>
      <c r="E247" s="48"/>
      <c r="F247" s="85">
        <v>0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85">
        <v>6000</v>
      </c>
    </row>
    <row r="248" spans="1:24" s="25" customFormat="1" ht="18.75" outlineLevel="6">
      <c r="A248" s="47" t="s">
        <v>363</v>
      </c>
      <c r="B248" s="48" t="s">
        <v>231</v>
      </c>
      <c r="C248" s="48" t="s">
        <v>278</v>
      </c>
      <c r="D248" s="48" t="s">
        <v>362</v>
      </c>
      <c r="E248" s="48"/>
      <c r="F248" s="85">
        <f>F249</f>
        <v>7128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X248" s="85">
        <f>X249</f>
        <v>2840</v>
      </c>
    </row>
    <row r="249" spans="1:24" s="25" customFormat="1" ht="47.25" outlineLevel="6">
      <c r="A249" s="47" t="s">
        <v>364</v>
      </c>
      <c r="B249" s="48" t="s">
        <v>231</v>
      </c>
      <c r="C249" s="48" t="s">
        <v>278</v>
      </c>
      <c r="D249" s="48" t="s">
        <v>361</v>
      </c>
      <c r="E249" s="48"/>
      <c r="F249" s="85">
        <v>7128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X249" s="85">
        <v>2840</v>
      </c>
    </row>
    <row r="250" spans="1:24" s="25" customFormat="1" ht="32.25" customHeight="1" outlineLevel="6">
      <c r="A250" s="5" t="s">
        <v>232</v>
      </c>
      <c r="B250" s="6" t="s">
        <v>231</v>
      </c>
      <c r="C250" s="6" t="s">
        <v>279</v>
      </c>
      <c r="D250" s="6" t="s">
        <v>5</v>
      </c>
      <c r="E250" s="6"/>
      <c r="F250" s="84">
        <f>F251</f>
        <v>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4">
        <f>X251</f>
        <v>0</v>
      </c>
    </row>
    <row r="251" spans="1:24" s="25" customFormat="1" ht="18.75" outlineLevel="6">
      <c r="A251" s="47" t="s">
        <v>92</v>
      </c>
      <c r="B251" s="48" t="s">
        <v>231</v>
      </c>
      <c r="C251" s="48" t="s">
        <v>279</v>
      </c>
      <c r="D251" s="48" t="s">
        <v>93</v>
      </c>
      <c r="E251" s="48"/>
      <c r="F251" s="85">
        <f>F252</f>
        <v>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5">
        <f>X252</f>
        <v>0</v>
      </c>
    </row>
    <row r="252" spans="1:24" s="25" customFormat="1" ht="31.5" outlineLevel="6">
      <c r="A252" s="47" t="s">
        <v>94</v>
      </c>
      <c r="B252" s="48" t="s">
        <v>231</v>
      </c>
      <c r="C252" s="48" t="s">
        <v>279</v>
      </c>
      <c r="D252" s="48" t="s">
        <v>95</v>
      </c>
      <c r="E252" s="48"/>
      <c r="F252" s="85">
        <v>0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X252" s="85">
        <v>0</v>
      </c>
    </row>
    <row r="253" spans="1:24" s="25" customFormat="1" ht="17.25" customHeight="1" outlineLevel="3">
      <c r="A253" s="8" t="s">
        <v>36</v>
      </c>
      <c r="B253" s="9" t="s">
        <v>12</v>
      </c>
      <c r="C253" s="9" t="s">
        <v>242</v>
      </c>
      <c r="D253" s="9" t="s">
        <v>5</v>
      </c>
      <c r="E253" s="9"/>
      <c r="F253" s="82">
        <f>+F254</f>
        <v>0.72947</v>
      </c>
      <c r="G253" s="10" t="e">
        <f>#REF!+#REF!</f>
        <v>#REF!</v>
      </c>
      <c r="H253" s="10" t="e">
        <f>#REF!+#REF!</f>
        <v>#REF!</v>
      </c>
      <c r="I253" s="10" t="e">
        <f>#REF!+#REF!</f>
        <v>#REF!</v>
      </c>
      <c r="J253" s="10" t="e">
        <f>#REF!+#REF!</f>
        <v>#REF!</v>
      </c>
      <c r="K253" s="10" t="e">
        <f>#REF!+#REF!</f>
        <v>#REF!</v>
      </c>
      <c r="L253" s="10" t="e">
        <f>#REF!+#REF!</f>
        <v>#REF!</v>
      </c>
      <c r="M253" s="10" t="e">
        <f>#REF!+#REF!</f>
        <v>#REF!</v>
      </c>
      <c r="N253" s="10" t="e">
        <f>#REF!+#REF!</f>
        <v>#REF!</v>
      </c>
      <c r="O253" s="10" t="e">
        <f>#REF!+#REF!</f>
        <v>#REF!</v>
      </c>
      <c r="P253" s="10" t="e">
        <f>#REF!+#REF!</f>
        <v>#REF!</v>
      </c>
      <c r="Q253" s="10" t="e">
        <f>#REF!+#REF!</f>
        <v>#REF!</v>
      </c>
      <c r="R253" s="10" t="e">
        <f>#REF!+#REF!</f>
        <v>#REF!</v>
      </c>
      <c r="S253" s="10" t="e">
        <f>#REF!+#REF!</f>
        <v>#REF!</v>
      </c>
      <c r="T253" s="10" t="e">
        <f>#REF!+#REF!</f>
        <v>#REF!</v>
      </c>
      <c r="U253" s="10" t="e">
        <f>#REF!+#REF!</f>
        <v>#REF!</v>
      </c>
      <c r="V253" s="10" t="e">
        <f>#REF!+#REF!</f>
        <v>#REF!</v>
      </c>
      <c r="X253" s="82">
        <f>+X254</f>
        <v>0.72947</v>
      </c>
    </row>
    <row r="254" spans="1:24" s="25" customFormat="1" ht="17.25" customHeight="1" outlineLevel="3">
      <c r="A254" s="21" t="s">
        <v>130</v>
      </c>
      <c r="B254" s="9" t="s">
        <v>12</v>
      </c>
      <c r="C254" s="9" t="s">
        <v>243</v>
      </c>
      <c r="D254" s="9" t="s">
        <v>5</v>
      </c>
      <c r="E254" s="9"/>
      <c r="F254" s="82">
        <f>F255</f>
        <v>0.72947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82">
        <f>X255</f>
        <v>0.72947</v>
      </c>
    </row>
    <row r="255" spans="1:24" s="25" customFormat="1" ht="17.25" customHeight="1" outlineLevel="3">
      <c r="A255" s="21" t="s">
        <v>132</v>
      </c>
      <c r="B255" s="9" t="s">
        <v>12</v>
      </c>
      <c r="C255" s="9" t="s">
        <v>244</v>
      </c>
      <c r="D255" s="9" t="s">
        <v>5</v>
      </c>
      <c r="E255" s="9"/>
      <c r="F255" s="82">
        <f>F256+F262</f>
        <v>0.72947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X255" s="82">
        <f>X256+X262</f>
        <v>0.72947</v>
      </c>
    </row>
    <row r="256" spans="1:24" s="25" customFormat="1" ht="50.25" customHeight="1" outlineLevel="3">
      <c r="A256" s="64" t="s">
        <v>182</v>
      </c>
      <c r="B256" s="19" t="s">
        <v>12</v>
      </c>
      <c r="C256" s="19" t="s">
        <v>280</v>
      </c>
      <c r="D256" s="19" t="s">
        <v>5</v>
      </c>
      <c r="E256" s="19"/>
      <c r="F256" s="83">
        <f>F257+F260</f>
        <v>0.72947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X256" s="83">
        <f>X257+X260</f>
        <v>0.72947</v>
      </c>
    </row>
    <row r="257" spans="1:24" s="25" customFormat="1" ht="18" customHeight="1" outlineLevel="3">
      <c r="A257" s="5" t="s">
        <v>91</v>
      </c>
      <c r="B257" s="6" t="s">
        <v>12</v>
      </c>
      <c r="C257" s="6" t="s">
        <v>280</v>
      </c>
      <c r="D257" s="6" t="s">
        <v>90</v>
      </c>
      <c r="E257" s="6"/>
      <c r="F257" s="84">
        <f>F258+F259</f>
        <v>0.61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X257" s="84">
        <f>X258+X259</f>
        <v>0.61</v>
      </c>
    </row>
    <row r="258" spans="1:24" s="25" customFormat="1" ht="17.25" customHeight="1" outlineLevel="3">
      <c r="A258" s="47" t="s">
        <v>235</v>
      </c>
      <c r="B258" s="48" t="s">
        <v>12</v>
      </c>
      <c r="C258" s="48" t="s">
        <v>280</v>
      </c>
      <c r="D258" s="48" t="s">
        <v>88</v>
      </c>
      <c r="E258" s="48"/>
      <c r="F258" s="85">
        <v>0.47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X258" s="85">
        <v>0.47</v>
      </c>
    </row>
    <row r="259" spans="1:24" s="25" customFormat="1" ht="50.25" customHeight="1" outlineLevel="3">
      <c r="A259" s="47" t="s">
        <v>236</v>
      </c>
      <c r="B259" s="48" t="s">
        <v>12</v>
      </c>
      <c r="C259" s="48" t="s">
        <v>280</v>
      </c>
      <c r="D259" s="48" t="s">
        <v>237</v>
      </c>
      <c r="E259" s="48"/>
      <c r="F259" s="85">
        <v>0.14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X259" s="85">
        <v>0.14</v>
      </c>
    </row>
    <row r="260" spans="1:24" s="25" customFormat="1" ht="17.25" customHeight="1" outlineLevel="3">
      <c r="A260" s="5" t="s">
        <v>92</v>
      </c>
      <c r="B260" s="6" t="s">
        <v>12</v>
      </c>
      <c r="C260" s="6" t="s">
        <v>280</v>
      </c>
      <c r="D260" s="6" t="s">
        <v>93</v>
      </c>
      <c r="E260" s="6"/>
      <c r="F260" s="84">
        <f>F261</f>
        <v>0.11947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X260" s="84">
        <f>X261</f>
        <v>0.11947</v>
      </c>
    </row>
    <row r="261" spans="1:24" s="25" customFormat="1" ht="17.25" customHeight="1" outlineLevel="3">
      <c r="A261" s="47" t="s">
        <v>94</v>
      </c>
      <c r="B261" s="48" t="s">
        <v>12</v>
      </c>
      <c r="C261" s="48" t="s">
        <v>280</v>
      </c>
      <c r="D261" s="48" t="s">
        <v>95</v>
      </c>
      <c r="E261" s="48"/>
      <c r="F261" s="85">
        <v>0.11947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X261" s="85">
        <v>0.11947</v>
      </c>
    </row>
    <row r="262" spans="1:24" s="25" customFormat="1" ht="17.25" customHeight="1" outlineLevel="3">
      <c r="A262" s="50" t="s">
        <v>201</v>
      </c>
      <c r="B262" s="19" t="s">
        <v>12</v>
      </c>
      <c r="C262" s="19" t="s">
        <v>281</v>
      </c>
      <c r="D262" s="19" t="s">
        <v>5</v>
      </c>
      <c r="E262" s="19"/>
      <c r="F262" s="20">
        <f>F263</f>
        <v>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X262" s="20">
        <f>X263</f>
        <v>0</v>
      </c>
    </row>
    <row r="263" spans="1:24" s="25" customFormat="1" ht="17.25" customHeight="1" outlineLevel="3">
      <c r="A263" s="5" t="s">
        <v>92</v>
      </c>
      <c r="B263" s="6" t="s">
        <v>12</v>
      </c>
      <c r="C263" s="6" t="s">
        <v>281</v>
      </c>
      <c r="D263" s="6" t="s">
        <v>93</v>
      </c>
      <c r="E263" s="6"/>
      <c r="F263" s="7">
        <f>F264</f>
        <v>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X263" s="7">
        <f>X264</f>
        <v>0</v>
      </c>
    </row>
    <row r="264" spans="1:24" s="25" customFormat="1" ht="17.25" customHeight="1" outlineLevel="3">
      <c r="A264" s="47" t="s">
        <v>94</v>
      </c>
      <c r="B264" s="48" t="s">
        <v>12</v>
      </c>
      <c r="C264" s="48" t="s">
        <v>281</v>
      </c>
      <c r="D264" s="48" t="s">
        <v>95</v>
      </c>
      <c r="E264" s="48"/>
      <c r="F264" s="49">
        <v>0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X264" s="49">
        <v>0</v>
      </c>
    </row>
    <row r="265" spans="1:24" s="25" customFormat="1" ht="18.75" outlineLevel="6">
      <c r="A265" s="16" t="s">
        <v>54</v>
      </c>
      <c r="B265" s="17" t="s">
        <v>53</v>
      </c>
      <c r="C265" s="17" t="s">
        <v>242</v>
      </c>
      <c r="D265" s="17" t="s">
        <v>5</v>
      </c>
      <c r="E265" s="17"/>
      <c r="F265" s="81">
        <f>F266+F290+F321+F337+F342+F353</f>
        <v>541647.45</v>
      </c>
      <c r="G265" s="18" t="e">
        <f>G271+G290+G342+G353</f>
        <v>#REF!</v>
      </c>
      <c r="H265" s="18" t="e">
        <f>H271+H290+H342+H353</f>
        <v>#REF!</v>
      </c>
      <c r="I265" s="18" t="e">
        <f>I271+I290+I342+I353</f>
        <v>#REF!</v>
      </c>
      <c r="J265" s="18" t="e">
        <f>J271+J290+J342+J353</f>
        <v>#REF!</v>
      </c>
      <c r="K265" s="18" t="e">
        <f>K271+K290+K342+K353</f>
        <v>#REF!</v>
      </c>
      <c r="L265" s="18" t="e">
        <f>L271+L290+L342+L353</f>
        <v>#REF!</v>
      </c>
      <c r="M265" s="18" t="e">
        <f>M271+M290+M342+M353</f>
        <v>#REF!</v>
      </c>
      <c r="N265" s="18" t="e">
        <f>N271+N290+N342+N353</f>
        <v>#REF!</v>
      </c>
      <c r="O265" s="18" t="e">
        <f>O271+O290+O342+O353</f>
        <v>#REF!</v>
      </c>
      <c r="P265" s="18" t="e">
        <f>P271+P290+P342+P353</f>
        <v>#REF!</v>
      </c>
      <c r="Q265" s="18" t="e">
        <f>Q271+Q290+Q342+Q353</f>
        <v>#REF!</v>
      </c>
      <c r="R265" s="18" t="e">
        <f>R271+R290+R342+R353</f>
        <v>#REF!</v>
      </c>
      <c r="S265" s="18" t="e">
        <f>S271+S290+S342+S353</f>
        <v>#REF!</v>
      </c>
      <c r="T265" s="18" t="e">
        <f>T271+T290+T342+T353</f>
        <v>#REF!</v>
      </c>
      <c r="U265" s="18" t="e">
        <f>U271+U290+U342+U353</f>
        <v>#REF!</v>
      </c>
      <c r="V265" s="18" t="e">
        <f>V271+V290+V342+V353</f>
        <v>#REF!</v>
      </c>
      <c r="X265" s="81">
        <f>X266+X290+X321+X337+X342+X353</f>
        <v>551337.3500000001</v>
      </c>
    </row>
    <row r="266" spans="1:24" s="25" customFormat="1" ht="18.75" outlineLevel="6">
      <c r="A266" s="16" t="s">
        <v>44</v>
      </c>
      <c r="B266" s="17" t="s">
        <v>20</v>
      </c>
      <c r="C266" s="17" t="s">
        <v>242</v>
      </c>
      <c r="D266" s="17" t="s">
        <v>5</v>
      </c>
      <c r="E266" s="17"/>
      <c r="F266" s="81">
        <f>F271+F267</f>
        <v>113671.7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X266" s="81">
        <f>X271+X267</f>
        <v>113671.7</v>
      </c>
    </row>
    <row r="267" spans="1:24" s="25" customFormat="1" ht="31.5" outlineLevel="6">
      <c r="A267" s="21" t="s">
        <v>130</v>
      </c>
      <c r="B267" s="9" t="s">
        <v>20</v>
      </c>
      <c r="C267" s="9" t="s">
        <v>243</v>
      </c>
      <c r="D267" s="9" t="s">
        <v>5</v>
      </c>
      <c r="E267" s="9"/>
      <c r="F267" s="82">
        <f>F268</f>
        <v>0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X267" s="82">
        <f>X268</f>
        <v>0</v>
      </c>
    </row>
    <row r="268" spans="1:24" s="25" customFormat="1" ht="31.5" outlineLevel="6">
      <c r="A268" s="21" t="s">
        <v>132</v>
      </c>
      <c r="B268" s="9" t="s">
        <v>20</v>
      </c>
      <c r="C268" s="9" t="s">
        <v>244</v>
      </c>
      <c r="D268" s="9" t="s">
        <v>5</v>
      </c>
      <c r="E268" s="9"/>
      <c r="F268" s="82">
        <f>F269</f>
        <v>0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X268" s="82">
        <f>X269</f>
        <v>0</v>
      </c>
    </row>
    <row r="269" spans="1:24" s="25" customFormat="1" ht="31.5" outlineLevel="6">
      <c r="A269" s="50" t="s">
        <v>371</v>
      </c>
      <c r="B269" s="19" t="s">
        <v>20</v>
      </c>
      <c r="C269" s="19" t="s">
        <v>382</v>
      </c>
      <c r="D269" s="19" t="s">
        <v>5</v>
      </c>
      <c r="E269" s="19"/>
      <c r="F269" s="83">
        <f>F270</f>
        <v>0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X269" s="83">
        <f>X270</f>
        <v>0</v>
      </c>
    </row>
    <row r="270" spans="1:24" s="25" customFormat="1" ht="18.75" outlineLevel="6">
      <c r="A270" s="5" t="s">
        <v>84</v>
      </c>
      <c r="B270" s="6" t="s">
        <v>20</v>
      </c>
      <c r="C270" s="6" t="s">
        <v>382</v>
      </c>
      <c r="D270" s="6" t="s">
        <v>85</v>
      </c>
      <c r="E270" s="6"/>
      <c r="F270" s="84">
        <v>0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X270" s="84">
        <v>0</v>
      </c>
    </row>
    <row r="271" spans="1:24" s="25" customFormat="1" ht="15.75" outlineLevel="6">
      <c r="A271" s="70" t="s">
        <v>216</v>
      </c>
      <c r="B271" s="9" t="s">
        <v>20</v>
      </c>
      <c r="C271" s="9" t="s">
        <v>282</v>
      </c>
      <c r="D271" s="9" t="s">
        <v>5</v>
      </c>
      <c r="E271" s="9"/>
      <c r="F271" s="82">
        <f>F272+F282+F286</f>
        <v>113671.7</v>
      </c>
      <c r="G271" s="10">
        <f aca="true" t="shared" si="34" ref="G271:V271">G272</f>
        <v>0</v>
      </c>
      <c r="H271" s="10">
        <f t="shared" si="34"/>
        <v>0</v>
      </c>
      <c r="I271" s="10">
        <f t="shared" si="34"/>
        <v>0</v>
      </c>
      <c r="J271" s="10">
        <f t="shared" si="34"/>
        <v>0</v>
      </c>
      <c r="K271" s="10">
        <f t="shared" si="34"/>
        <v>0</v>
      </c>
      <c r="L271" s="10">
        <f t="shared" si="34"/>
        <v>0</v>
      </c>
      <c r="M271" s="10">
        <f t="shared" si="34"/>
        <v>0</v>
      </c>
      <c r="N271" s="10">
        <f t="shared" si="34"/>
        <v>0</v>
      </c>
      <c r="O271" s="10">
        <f t="shared" si="34"/>
        <v>0</v>
      </c>
      <c r="P271" s="10">
        <f t="shared" si="34"/>
        <v>0</v>
      </c>
      <c r="Q271" s="10">
        <f t="shared" si="34"/>
        <v>0</v>
      </c>
      <c r="R271" s="10">
        <f t="shared" si="34"/>
        <v>0</v>
      </c>
      <c r="S271" s="10">
        <f t="shared" si="34"/>
        <v>0</v>
      </c>
      <c r="T271" s="10">
        <f t="shared" si="34"/>
        <v>0</v>
      </c>
      <c r="U271" s="10">
        <f t="shared" si="34"/>
        <v>0</v>
      </c>
      <c r="V271" s="10">
        <f t="shared" si="34"/>
        <v>0</v>
      </c>
      <c r="X271" s="82">
        <f>X272+X282+X286</f>
        <v>113671.7</v>
      </c>
    </row>
    <row r="272" spans="1:24" s="25" customFormat="1" ht="19.5" customHeight="1" outlineLevel="6">
      <c r="A272" s="70" t="s">
        <v>150</v>
      </c>
      <c r="B272" s="12" t="s">
        <v>20</v>
      </c>
      <c r="C272" s="12" t="s">
        <v>283</v>
      </c>
      <c r="D272" s="12" t="s">
        <v>5</v>
      </c>
      <c r="E272" s="12"/>
      <c r="F272" s="87">
        <f>F273+F276+F279</f>
        <v>113671.7</v>
      </c>
      <c r="G272" s="13">
        <f aca="true" t="shared" si="35" ref="G272:V272">G273</f>
        <v>0</v>
      </c>
      <c r="H272" s="13">
        <f t="shared" si="35"/>
        <v>0</v>
      </c>
      <c r="I272" s="13">
        <f t="shared" si="35"/>
        <v>0</v>
      </c>
      <c r="J272" s="13">
        <f t="shared" si="35"/>
        <v>0</v>
      </c>
      <c r="K272" s="13">
        <f t="shared" si="35"/>
        <v>0</v>
      </c>
      <c r="L272" s="13">
        <f t="shared" si="35"/>
        <v>0</v>
      </c>
      <c r="M272" s="13">
        <f t="shared" si="35"/>
        <v>0</v>
      </c>
      <c r="N272" s="13">
        <f t="shared" si="35"/>
        <v>0</v>
      </c>
      <c r="O272" s="13">
        <f t="shared" si="35"/>
        <v>0</v>
      </c>
      <c r="P272" s="13">
        <f t="shared" si="35"/>
        <v>0</v>
      </c>
      <c r="Q272" s="13">
        <f t="shared" si="35"/>
        <v>0</v>
      </c>
      <c r="R272" s="13">
        <f t="shared" si="35"/>
        <v>0</v>
      </c>
      <c r="S272" s="13">
        <f t="shared" si="35"/>
        <v>0</v>
      </c>
      <c r="T272" s="13">
        <f t="shared" si="35"/>
        <v>0</v>
      </c>
      <c r="U272" s="13">
        <f t="shared" si="35"/>
        <v>0</v>
      </c>
      <c r="V272" s="13">
        <f t="shared" si="35"/>
        <v>0</v>
      </c>
      <c r="X272" s="87">
        <f>X273+X276+X279</f>
        <v>113671.7</v>
      </c>
    </row>
    <row r="273" spans="1:24" s="25" customFormat="1" ht="31.5" outlineLevel="6">
      <c r="A273" s="50" t="s">
        <v>151</v>
      </c>
      <c r="B273" s="19" t="s">
        <v>20</v>
      </c>
      <c r="C273" s="19" t="s">
        <v>284</v>
      </c>
      <c r="D273" s="19" t="s">
        <v>5</v>
      </c>
      <c r="E273" s="19"/>
      <c r="F273" s="83">
        <f>F274</f>
        <v>41098.7</v>
      </c>
      <c r="G273" s="7">
        <f aca="true" t="shared" si="36" ref="G273:V273">G275</f>
        <v>0</v>
      </c>
      <c r="H273" s="7">
        <f t="shared" si="36"/>
        <v>0</v>
      </c>
      <c r="I273" s="7">
        <f t="shared" si="36"/>
        <v>0</v>
      </c>
      <c r="J273" s="7">
        <f t="shared" si="36"/>
        <v>0</v>
      </c>
      <c r="K273" s="7">
        <f t="shared" si="36"/>
        <v>0</v>
      </c>
      <c r="L273" s="7">
        <f t="shared" si="36"/>
        <v>0</v>
      </c>
      <c r="M273" s="7">
        <f t="shared" si="36"/>
        <v>0</v>
      </c>
      <c r="N273" s="7">
        <f t="shared" si="36"/>
        <v>0</v>
      </c>
      <c r="O273" s="7">
        <f t="shared" si="36"/>
        <v>0</v>
      </c>
      <c r="P273" s="7">
        <f t="shared" si="36"/>
        <v>0</v>
      </c>
      <c r="Q273" s="7">
        <f t="shared" si="36"/>
        <v>0</v>
      </c>
      <c r="R273" s="7">
        <f t="shared" si="36"/>
        <v>0</v>
      </c>
      <c r="S273" s="7">
        <f t="shared" si="36"/>
        <v>0</v>
      </c>
      <c r="T273" s="7">
        <f t="shared" si="36"/>
        <v>0</v>
      </c>
      <c r="U273" s="7">
        <f t="shared" si="36"/>
        <v>0</v>
      </c>
      <c r="V273" s="7">
        <f t="shared" si="36"/>
        <v>0</v>
      </c>
      <c r="X273" s="83">
        <f>X274</f>
        <v>41098.7</v>
      </c>
    </row>
    <row r="274" spans="1:24" s="25" customFormat="1" ht="15.75" outlineLevel="6">
      <c r="A274" s="5" t="s">
        <v>115</v>
      </c>
      <c r="B274" s="6" t="s">
        <v>20</v>
      </c>
      <c r="C274" s="6" t="s">
        <v>284</v>
      </c>
      <c r="D274" s="6" t="s">
        <v>116</v>
      </c>
      <c r="E274" s="6"/>
      <c r="F274" s="84">
        <f>F275</f>
        <v>41098.7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84">
        <f>X275</f>
        <v>41098.7</v>
      </c>
    </row>
    <row r="275" spans="1:24" s="25" customFormat="1" ht="47.25" outlineLevel="6">
      <c r="A275" s="56" t="s">
        <v>191</v>
      </c>
      <c r="B275" s="48" t="s">
        <v>20</v>
      </c>
      <c r="C275" s="48" t="s">
        <v>284</v>
      </c>
      <c r="D275" s="48" t="s">
        <v>83</v>
      </c>
      <c r="E275" s="48"/>
      <c r="F275" s="85">
        <v>41098.7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X275" s="85">
        <v>41098.7</v>
      </c>
    </row>
    <row r="276" spans="1:24" s="25" customFormat="1" ht="63" outlineLevel="6">
      <c r="A276" s="64" t="s">
        <v>153</v>
      </c>
      <c r="B276" s="19" t="s">
        <v>20</v>
      </c>
      <c r="C276" s="19" t="s">
        <v>285</v>
      </c>
      <c r="D276" s="19" t="s">
        <v>5</v>
      </c>
      <c r="E276" s="19"/>
      <c r="F276" s="83">
        <f>F277</f>
        <v>72573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X276" s="83">
        <f>X277</f>
        <v>72573</v>
      </c>
    </row>
    <row r="277" spans="1:24" s="25" customFormat="1" ht="15.75" outlineLevel="6">
      <c r="A277" s="5" t="s">
        <v>115</v>
      </c>
      <c r="B277" s="6" t="s">
        <v>20</v>
      </c>
      <c r="C277" s="6" t="s">
        <v>285</v>
      </c>
      <c r="D277" s="6" t="s">
        <v>116</v>
      </c>
      <c r="E277" s="6"/>
      <c r="F277" s="84">
        <f>F278</f>
        <v>72573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X277" s="84">
        <f>X278</f>
        <v>72573</v>
      </c>
    </row>
    <row r="278" spans="1:24" s="25" customFormat="1" ht="47.25" outlineLevel="6">
      <c r="A278" s="56" t="s">
        <v>191</v>
      </c>
      <c r="B278" s="48" t="s">
        <v>20</v>
      </c>
      <c r="C278" s="48" t="s">
        <v>285</v>
      </c>
      <c r="D278" s="48" t="s">
        <v>83</v>
      </c>
      <c r="E278" s="48"/>
      <c r="F278" s="85">
        <v>72573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85">
        <v>72573</v>
      </c>
    </row>
    <row r="279" spans="1:24" s="25" customFormat="1" ht="31.5" outlineLevel="6">
      <c r="A279" s="71" t="s">
        <v>155</v>
      </c>
      <c r="B279" s="19" t="s">
        <v>20</v>
      </c>
      <c r="C279" s="19" t="s">
        <v>286</v>
      </c>
      <c r="D279" s="19" t="s">
        <v>5</v>
      </c>
      <c r="E279" s="19"/>
      <c r="F279" s="83">
        <f>F280</f>
        <v>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3">
        <f>X280</f>
        <v>0</v>
      </c>
    </row>
    <row r="280" spans="1:24" s="25" customFormat="1" ht="15.75" outlineLevel="6">
      <c r="A280" s="5" t="s">
        <v>115</v>
      </c>
      <c r="B280" s="6" t="s">
        <v>20</v>
      </c>
      <c r="C280" s="6" t="s">
        <v>286</v>
      </c>
      <c r="D280" s="6" t="s">
        <v>116</v>
      </c>
      <c r="E280" s="6"/>
      <c r="F280" s="84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84">
        <f>X281</f>
        <v>0</v>
      </c>
    </row>
    <row r="281" spans="1:24" s="25" customFormat="1" ht="15.75" outlineLevel="6">
      <c r="A281" s="59" t="s">
        <v>84</v>
      </c>
      <c r="B281" s="48" t="s">
        <v>20</v>
      </c>
      <c r="C281" s="48" t="s">
        <v>286</v>
      </c>
      <c r="D281" s="48" t="s">
        <v>85</v>
      </c>
      <c r="E281" s="48"/>
      <c r="F281" s="85"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85">
        <v>0</v>
      </c>
    </row>
    <row r="282" spans="1:24" s="25" customFormat="1" ht="31.5" outlineLevel="6">
      <c r="A282" s="72" t="s">
        <v>217</v>
      </c>
      <c r="B282" s="9" t="s">
        <v>20</v>
      </c>
      <c r="C282" s="9" t="s">
        <v>287</v>
      </c>
      <c r="D282" s="9" t="s">
        <v>5</v>
      </c>
      <c r="E282" s="9"/>
      <c r="F282" s="82">
        <f>F283</f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2">
        <f>X283</f>
        <v>0</v>
      </c>
    </row>
    <row r="283" spans="1:24" s="25" customFormat="1" ht="31.5" outlineLevel="6">
      <c r="A283" s="71" t="s">
        <v>152</v>
      </c>
      <c r="B283" s="19" t="s">
        <v>20</v>
      </c>
      <c r="C283" s="19" t="s">
        <v>288</v>
      </c>
      <c r="D283" s="19" t="s">
        <v>5</v>
      </c>
      <c r="E283" s="19"/>
      <c r="F283" s="83">
        <f>F284</f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83">
        <f>X284</f>
        <v>0</v>
      </c>
    </row>
    <row r="284" spans="1:24" s="25" customFormat="1" ht="15.75" outlineLevel="6">
      <c r="A284" s="5" t="s">
        <v>115</v>
      </c>
      <c r="B284" s="6" t="s">
        <v>20</v>
      </c>
      <c r="C284" s="6" t="s">
        <v>288</v>
      </c>
      <c r="D284" s="6" t="s">
        <v>116</v>
      </c>
      <c r="E284" s="6"/>
      <c r="F284" s="84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84">
        <f>X285</f>
        <v>0</v>
      </c>
    </row>
    <row r="285" spans="1:24" s="25" customFormat="1" ht="15.75" outlineLevel="6">
      <c r="A285" s="59" t="s">
        <v>84</v>
      </c>
      <c r="B285" s="48" t="s">
        <v>20</v>
      </c>
      <c r="C285" s="48" t="s">
        <v>288</v>
      </c>
      <c r="D285" s="48" t="s">
        <v>85</v>
      </c>
      <c r="E285" s="48"/>
      <c r="F285" s="85"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85">
        <v>0</v>
      </c>
    </row>
    <row r="286" spans="1:24" s="25" customFormat="1" ht="15.75" outlineLevel="6">
      <c r="A286" s="72" t="s">
        <v>354</v>
      </c>
      <c r="B286" s="9" t="s">
        <v>20</v>
      </c>
      <c r="C286" s="9" t="s">
        <v>356</v>
      </c>
      <c r="D286" s="9" t="s">
        <v>5</v>
      </c>
      <c r="E286" s="9"/>
      <c r="F286" s="82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2">
        <f>X287</f>
        <v>0</v>
      </c>
    </row>
    <row r="287" spans="1:24" s="25" customFormat="1" ht="15.75" outlineLevel="6">
      <c r="A287" s="71" t="s">
        <v>355</v>
      </c>
      <c r="B287" s="19" t="s">
        <v>20</v>
      </c>
      <c r="C287" s="19" t="s">
        <v>365</v>
      </c>
      <c r="D287" s="19" t="s">
        <v>5</v>
      </c>
      <c r="E287" s="19"/>
      <c r="F287" s="83">
        <f>F288</f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3">
        <f>X288</f>
        <v>0</v>
      </c>
    </row>
    <row r="288" spans="1:24" s="25" customFormat="1" ht="15.75" outlineLevel="6">
      <c r="A288" s="5" t="s">
        <v>115</v>
      </c>
      <c r="B288" s="6" t="s">
        <v>20</v>
      </c>
      <c r="C288" s="6" t="s">
        <v>365</v>
      </c>
      <c r="D288" s="6" t="s">
        <v>116</v>
      </c>
      <c r="E288" s="6"/>
      <c r="F288" s="84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84">
        <f>X289</f>
        <v>0</v>
      </c>
    </row>
    <row r="289" spans="1:24" s="25" customFormat="1" ht="15.75" outlineLevel="6">
      <c r="A289" s="59" t="s">
        <v>84</v>
      </c>
      <c r="B289" s="48" t="s">
        <v>20</v>
      </c>
      <c r="C289" s="48" t="s">
        <v>365</v>
      </c>
      <c r="D289" s="48" t="s">
        <v>85</v>
      </c>
      <c r="E289" s="48"/>
      <c r="F289" s="85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5">
        <v>0</v>
      </c>
    </row>
    <row r="290" spans="1:24" s="25" customFormat="1" ht="15.75" outlineLevel="6">
      <c r="A290" s="73" t="s">
        <v>43</v>
      </c>
      <c r="B290" s="31" t="s">
        <v>21</v>
      </c>
      <c r="C290" s="31" t="s">
        <v>242</v>
      </c>
      <c r="D290" s="31" t="s">
        <v>5</v>
      </c>
      <c r="E290" s="31"/>
      <c r="F290" s="89">
        <f>F291+F295+F318</f>
        <v>366206.95</v>
      </c>
      <c r="G290" s="10" t="e">
        <f>G296+#REF!+G332+#REF!+#REF!+#REF!+#REF!</f>
        <v>#REF!</v>
      </c>
      <c r="H290" s="10" t="e">
        <f>H296+#REF!+H332+#REF!+#REF!+#REF!+#REF!</f>
        <v>#REF!</v>
      </c>
      <c r="I290" s="10" t="e">
        <f>I296+#REF!+I332+#REF!+#REF!+#REF!+#REF!</f>
        <v>#REF!</v>
      </c>
      <c r="J290" s="10" t="e">
        <f>J296+#REF!+J332+#REF!+#REF!+#REF!+#REF!</f>
        <v>#REF!</v>
      </c>
      <c r="K290" s="10" t="e">
        <f>K296+#REF!+K332+#REF!+#REF!+#REF!+#REF!</f>
        <v>#REF!</v>
      </c>
      <c r="L290" s="10" t="e">
        <f>L296+#REF!+L332+#REF!+#REF!+#REF!+#REF!</f>
        <v>#REF!</v>
      </c>
      <c r="M290" s="10" t="e">
        <f>M296+#REF!+M332+#REF!+#REF!+#REF!+#REF!</f>
        <v>#REF!</v>
      </c>
      <c r="N290" s="10" t="e">
        <f>N296+#REF!+N332+#REF!+#REF!+#REF!+#REF!</f>
        <v>#REF!</v>
      </c>
      <c r="O290" s="10" t="e">
        <f>O296+#REF!+O332+#REF!+#REF!+#REF!+#REF!</f>
        <v>#REF!</v>
      </c>
      <c r="P290" s="10" t="e">
        <f>P296+#REF!+P332+#REF!+#REF!+#REF!+#REF!</f>
        <v>#REF!</v>
      </c>
      <c r="Q290" s="10" t="e">
        <f>Q296+#REF!+Q332+#REF!+#REF!+#REF!+#REF!</f>
        <v>#REF!</v>
      </c>
      <c r="R290" s="10" t="e">
        <f>R296+#REF!+R332+#REF!+#REF!+#REF!+#REF!</f>
        <v>#REF!</v>
      </c>
      <c r="S290" s="10" t="e">
        <f>S296+#REF!+S332+#REF!+#REF!+#REF!+#REF!</f>
        <v>#REF!</v>
      </c>
      <c r="T290" s="10" t="e">
        <f>T296+#REF!+T332+#REF!+#REF!+#REF!+#REF!</f>
        <v>#REF!</v>
      </c>
      <c r="U290" s="10" t="e">
        <f>U296+#REF!+U332+#REF!+#REF!+#REF!+#REF!</f>
        <v>#REF!</v>
      </c>
      <c r="V290" s="10" t="e">
        <f>V296+#REF!+V332+#REF!+#REF!+#REF!+#REF!</f>
        <v>#REF!</v>
      </c>
      <c r="X290" s="89">
        <f>X291+X295+X318</f>
        <v>375206.95</v>
      </c>
    </row>
    <row r="291" spans="1:24" s="25" customFormat="1" ht="31.5" outlineLevel="6">
      <c r="A291" s="21" t="s">
        <v>130</v>
      </c>
      <c r="B291" s="9" t="s">
        <v>21</v>
      </c>
      <c r="C291" s="9" t="s">
        <v>243</v>
      </c>
      <c r="D291" s="9" t="s">
        <v>5</v>
      </c>
      <c r="E291" s="9"/>
      <c r="F291" s="82">
        <f>F292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X291" s="82">
        <f>X292</f>
        <v>0</v>
      </c>
    </row>
    <row r="292" spans="1:24" s="25" customFormat="1" ht="31.5" outlineLevel="6">
      <c r="A292" s="21" t="s">
        <v>132</v>
      </c>
      <c r="B292" s="9" t="s">
        <v>21</v>
      </c>
      <c r="C292" s="9" t="s">
        <v>244</v>
      </c>
      <c r="D292" s="9" t="s">
        <v>5</v>
      </c>
      <c r="E292" s="9"/>
      <c r="F292" s="82">
        <f>F293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X292" s="82">
        <f>X293</f>
        <v>0</v>
      </c>
    </row>
    <row r="293" spans="1:24" s="25" customFormat="1" ht="18.75" customHeight="1" outlineLevel="6">
      <c r="A293" s="50" t="s">
        <v>371</v>
      </c>
      <c r="B293" s="19" t="s">
        <v>21</v>
      </c>
      <c r="C293" s="19" t="s">
        <v>370</v>
      </c>
      <c r="D293" s="19" t="s">
        <v>5</v>
      </c>
      <c r="E293" s="19"/>
      <c r="F293" s="83">
        <f>F294</f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X293" s="83">
        <f>X294</f>
        <v>0</v>
      </c>
    </row>
    <row r="294" spans="1:24" s="25" customFormat="1" ht="15.75" outlineLevel="6">
      <c r="A294" s="5" t="s">
        <v>84</v>
      </c>
      <c r="B294" s="6" t="s">
        <v>21</v>
      </c>
      <c r="C294" s="6" t="s">
        <v>370</v>
      </c>
      <c r="D294" s="6" t="s">
        <v>85</v>
      </c>
      <c r="E294" s="6"/>
      <c r="F294" s="84"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X294" s="84">
        <v>0</v>
      </c>
    </row>
    <row r="295" spans="1:24" s="25" customFormat="1" ht="15.75" outlineLevel="6">
      <c r="A295" s="70" t="s">
        <v>216</v>
      </c>
      <c r="B295" s="9" t="s">
        <v>21</v>
      </c>
      <c r="C295" s="9" t="s">
        <v>282</v>
      </c>
      <c r="D295" s="9" t="s">
        <v>5</v>
      </c>
      <c r="E295" s="9"/>
      <c r="F295" s="82">
        <f>F296</f>
        <v>366186.95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X295" s="82">
        <f>X296</f>
        <v>375186.95</v>
      </c>
    </row>
    <row r="296" spans="1:24" s="25" customFormat="1" ht="15.75" outlineLevel="6">
      <c r="A296" s="22" t="s">
        <v>154</v>
      </c>
      <c r="B296" s="12" t="s">
        <v>21</v>
      </c>
      <c r="C296" s="12" t="s">
        <v>289</v>
      </c>
      <c r="D296" s="12" t="s">
        <v>5</v>
      </c>
      <c r="E296" s="12"/>
      <c r="F296" s="101">
        <f>F297+F300+F303+F306+F309+F312+F315</f>
        <v>366186.95</v>
      </c>
      <c r="G296" s="13" t="e">
        <f>#REF!</f>
        <v>#REF!</v>
      </c>
      <c r="H296" s="13" t="e">
        <f>#REF!</f>
        <v>#REF!</v>
      </c>
      <c r="I296" s="13" t="e">
        <f>#REF!</f>
        <v>#REF!</v>
      </c>
      <c r="J296" s="13" t="e">
        <f>#REF!</f>
        <v>#REF!</v>
      </c>
      <c r="K296" s="13" t="e">
        <f>#REF!</f>
        <v>#REF!</v>
      </c>
      <c r="L296" s="13" t="e">
        <f>#REF!</f>
        <v>#REF!</v>
      </c>
      <c r="M296" s="13" t="e">
        <f>#REF!</f>
        <v>#REF!</v>
      </c>
      <c r="N296" s="13" t="e">
        <f>#REF!</f>
        <v>#REF!</v>
      </c>
      <c r="O296" s="13" t="e">
        <f>#REF!</f>
        <v>#REF!</v>
      </c>
      <c r="P296" s="13" t="e">
        <f>#REF!</f>
        <v>#REF!</v>
      </c>
      <c r="Q296" s="13" t="e">
        <f>#REF!</f>
        <v>#REF!</v>
      </c>
      <c r="R296" s="13" t="e">
        <f>#REF!</f>
        <v>#REF!</v>
      </c>
      <c r="S296" s="13" t="e">
        <f>#REF!</f>
        <v>#REF!</v>
      </c>
      <c r="T296" s="13" t="e">
        <f>#REF!</f>
        <v>#REF!</v>
      </c>
      <c r="U296" s="13" t="e">
        <f>#REF!</f>
        <v>#REF!</v>
      </c>
      <c r="V296" s="13" t="e">
        <f>#REF!</f>
        <v>#REF!</v>
      </c>
      <c r="X296" s="101">
        <f>X297+X300+X303+X306+X309+X312+X315</f>
        <v>375186.95</v>
      </c>
    </row>
    <row r="297" spans="1:24" s="25" customFormat="1" ht="31.5" outlineLevel="6">
      <c r="A297" s="50" t="s">
        <v>151</v>
      </c>
      <c r="B297" s="19" t="s">
        <v>21</v>
      </c>
      <c r="C297" s="19" t="s">
        <v>290</v>
      </c>
      <c r="D297" s="19" t="s">
        <v>5</v>
      </c>
      <c r="E297" s="19"/>
      <c r="F297" s="97">
        <f>F298</f>
        <v>98920.5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97">
        <f>X298</f>
        <v>98920.5</v>
      </c>
    </row>
    <row r="298" spans="1:24" s="25" customFormat="1" ht="15.75" outlineLevel="6">
      <c r="A298" s="5" t="s">
        <v>115</v>
      </c>
      <c r="B298" s="6" t="s">
        <v>21</v>
      </c>
      <c r="C298" s="6" t="s">
        <v>290</v>
      </c>
      <c r="D298" s="6" t="s">
        <v>116</v>
      </c>
      <c r="E298" s="6"/>
      <c r="F298" s="98">
        <f>F299</f>
        <v>98920.5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98">
        <f>X299</f>
        <v>98920.5</v>
      </c>
    </row>
    <row r="299" spans="1:24" s="25" customFormat="1" ht="47.25" outlineLevel="6">
      <c r="A299" s="56" t="s">
        <v>191</v>
      </c>
      <c r="B299" s="48" t="s">
        <v>21</v>
      </c>
      <c r="C299" s="48" t="s">
        <v>290</v>
      </c>
      <c r="D299" s="48" t="s">
        <v>83</v>
      </c>
      <c r="E299" s="48"/>
      <c r="F299" s="99">
        <v>98920.5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9">
        <v>98920.5</v>
      </c>
    </row>
    <row r="300" spans="1:24" s="25" customFormat="1" ht="31.5" outlineLevel="6">
      <c r="A300" s="71" t="s">
        <v>188</v>
      </c>
      <c r="B300" s="19" t="s">
        <v>21</v>
      </c>
      <c r="C300" s="19" t="s">
        <v>329</v>
      </c>
      <c r="D300" s="19" t="s">
        <v>5</v>
      </c>
      <c r="E300" s="19"/>
      <c r="F300" s="97">
        <f>F301</f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7">
        <f>X301</f>
        <v>9000</v>
      </c>
    </row>
    <row r="301" spans="1:24" s="25" customFormat="1" ht="15.75" outlineLevel="6">
      <c r="A301" s="5" t="s">
        <v>115</v>
      </c>
      <c r="B301" s="6" t="s">
        <v>21</v>
      </c>
      <c r="C301" s="6" t="s">
        <v>329</v>
      </c>
      <c r="D301" s="6" t="s">
        <v>116</v>
      </c>
      <c r="E301" s="6"/>
      <c r="F301" s="98">
        <f>F302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98">
        <f>X302</f>
        <v>9000</v>
      </c>
    </row>
    <row r="302" spans="1:24" s="25" customFormat="1" ht="15.75" outlineLevel="6">
      <c r="A302" s="59" t="s">
        <v>84</v>
      </c>
      <c r="B302" s="48" t="s">
        <v>21</v>
      </c>
      <c r="C302" s="48" t="s">
        <v>329</v>
      </c>
      <c r="D302" s="48" t="s">
        <v>85</v>
      </c>
      <c r="E302" s="48"/>
      <c r="F302" s="99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9">
        <v>9000</v>
      </c>
    </row>
    <row r="303" spans="1:24" s="25" customFormat="1" ht="15.75" outlineLevel="6">
      <c r="A303" s="71" t="s">
        <v>233</v>
      </c>
      <c r="B303" s="19" t="s">
        <v>21</v>
      </c>
      <c r="C303" s="19" t="s">
        <v>291</v>
      </c>
      <c r="D303" s="19" t="s">
        <v>5</v>
      </c>
      <c r="E303" s="19"/>
      <c r="F303" s="90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0">
        <f>X304</f>
        <v>0</v>
      </c>
    </row>
    <row r="304" spans="1:24" s="25" customFormat="1" ht="15.75" outlineLevel="6">
      <c r="A304" s="5" t="s">
        <v>115</v>
      </c>
      <c r="B304" s="6" t="s">
        <v>21</v>
      </c>
      <c r="C304" s="6" t="s">
        <v>291</v>
      </c>
      <c r="D304" s="6" t="s">
        <v>116</v>
      </c>
      <c r="E304" s="6"/>
      <c r="F304" s="91">
        <f>F305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1">
        <f>X305</f>
        <v>0</v>
      </c>
    </row>
    <row r="305" spans="1:24" s="25" customFormat="1" ht="15.75" outlineLevel="6">
      <c r="A305" s="59" t="s">
        <v>84</v>
      </c>
      <c r="B305" s="48" t="s">
        <v>21</v>
      </c>
      <c r="C305" s="48" t="s">
        <v>291</v>
      </c>
      <c r="D305" s="48" t="s">
        <v>85</v>
      </c>
      <c r="E305" s="48"/>
      <c r="F305" s="92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2">
        <v>0</v>
      </c>
    </row>
    <row r="306" spans="1:24" s="25" customFormat="1" ht="31.5" outlineLevel="6">
      <c r="A306" s="57" t="s">
        <v>156</v>
      </c>
      <c r="B306" s="19" t="s">
        <v>21</v>
      </c>
      <c r="C306" s="19" t="s">
        <v>292</v>
      </c>
      <c r="D306" s="19" t="s">
        <v>5</v>
      </c>
      <c r="E306" s="19"/>
      <c r="F306" s="97">
        <f>F307</f>
        <v>5575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7">
        <f>X307</f>
        <v>5575</v>
      </c>
    </row>
    <row r="307" spans="1:24" s="25" customFormat="1" ht="15.75" outlineLevel="6">
      <c r="A307" s="5" t="s">
        <v>115</v>
      </c>
      <c r="B307" s="6" t="s">
        <v>21</v>
      </c>
      <c r="C307" s="6" t="s">
        <v>292</v>
      </c>
      <c r="D307" s="6" t="s">
        <v>116</v>
      </c>
      <c r="E307" s="6"/>
      <c r="F307" s="98">
        <f>F308</f>
        <v>5575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8">
        <f>X308</f>
        <v>5575</v>
      </c>
    </row>
    <row r="308" spans="1:24" s="25" customFormat="1" ht="47.25" outlineLevel="6">
      <c r="A308" s="56" t="s">
        <v>191</v>
      </c>
      <c r="B308" s="48" t="s">
        <v>21</v>
      </c>
      <c r="C308" s="48" t="s">
        <v>292</v>
      </c>
      <c r="D308" s="48" t="s">
        <v>83</v>
      </c>
      <c r="E308" s="48"/>
      <c r="F308" s="99">
        <v>5575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9">
        <v>5575</v>
      </c>
    </row>
    <row r="309" spans="1:24" s="25" customFormat="1" ht="51" customHeight="1" outlineLevel="6">
      <c r="A309" s="58" t="s">
        <v>157</v>
      </c>
      <c r="B309" s="62" t="s">
        <v>21</v>
      </c>
      <c r="C309" s="62" t="s">
        <v>293</v>
      </c>
      <c r="D309" s="62" t="s">
        <v>5</v>
      </c>
      <c r="E309" s="62"/>
      <c r="F309" s="100">
        <f>F310</f>
        <v>261691.45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100">
        <f>X310</f>
        <v>261691.45</v>
      </c>
    </row>
    <row r="310" spans="1:24" s="25" customFormat="1" ht="15.75" outlineLevel="6">
      <c r="A310" s="5" t="s">
        <v>115</v>
      </c>
      <c r="B310" s="6" t="s">
        <v>21</v>
      </c>
      <c r="C310" s="6" t="s">
        <v>293</v>
      </c>
      <c r="D310" s="6" t="s">
        <v>116</v>
      </c>
      <c r="E310" s="6"/>
      <c r="F310" s="98">
        <f>F311</f>
        <v>261691.45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8">
        <f>X311</f>
        <v>261691.45</v>
      </c>
    </row>
    <row r="311" spans="1:24" s="25" customFormat="1" ht="47.25" outlineLevel="6">
      <c r="A311" s="56" t="s">
        <v>191</v>
      </c>
      <c r="B311" s="48" t="s">
        <v>21</v>
      </c>
      <c r="C311" s="48" t="s">
        <v>293</v>
      </c>
      <c r="D311" s="48" t="s">
        <v>83</v>
      </c>
      <c r="E311" s="48"/>
      <c r="F311" s="99">
        <v>261691.45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9">
        <v>261691.45</v>
      </c>
    </row>
    <row r="312" spans="1:24" s="25" customFormat="1" ht="15.75" outlineLevel="6">
      <c r="A312" s="64" t="s">
        <v>367</v>
      </c>
      <c r="B312" s="19" t="s">
        <v>21</v>
      </c>
      <c r="C312" s="19" t="s">
        <v>366</v>
      </c>
      <c r="D312" s="19" t="s">
        <v>5</v>
      </c>
      <c r="E312" s="19"/>
      <c r="F312" s="97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7">
        <f>X313</f>
        <v>0</v>
      </c>
    </row>
    <row r="313" spans="1:24" s="25" customFormat="1" ht="15.75" outlineLevel="6">
      <c r="A313" s="5" t="s">
        <v>115</v>
      </c>
      <c r="B313" s="6" t="s">
        <v>21</v>
      </c>
      <c r="C313" s="6" t="s">
        <v>366</v>
      </c>
      <c r="D313" s="6" t="s">
        <v>116</v>
      </c>
      <c r="E313" s="6"/>
      <c r="F313" s="98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8">
        <f>X314</f>
        <v>0</v>
      </c>
    </row>
    <row r="314" spans="1:24" s="25" customFormat="1" ht="15.75" outlineLevel="6">
      <c r="A314" s="59" t="s">
        <v>84</v>
      </c>
      <c r="B314" s="48" t="s">
        <v>21</v>
      </c>
      <c r="C314" s="48" t="s">
        <v>366</v>
      </c>
      <c r="D314" s="48" t="s">
        <v>85</v>
      </c>
      <c r="E314" s="48"/>
      <c r="F314" s="99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9">
        <v>0</v>
      </c>
    </row>
    <row r="315" spans="1:24" s="25" customFormat="1" ht="17.25" customHeight="1" outlineLevel="6">
      <c r="A315" s="64" t="s">
        <v>369</v>
      </c>
      <c r="B315" s="19" t="s">
        <v>21</v>
      </c>
      <c r="C315" s="19" t="s">
        <v>368</v>
      </c>
      <c r="D315" s="19" t="s">
        <v>5</v>
      </c>
      <c r="E315" s="19"/>
      <c r="F315" s="97">
        <f>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7">
        <f>X316</f>
        <v>0</v>
      </c>
    </row>
    <row r="316" spans="1:24" s="25" customFormat="1" ht="15.75" outlineLevel="6">
      <c r="A316" s="5" t="s">
        <v>115</v>
      </c>
      <c r="B316" s="6" t="s">
        <v>21</v>
      </c>
      <c r="C316" s="6" t="s">
        <v>368</v>
      </c>
      <c r="D316" s="6" t="s">
        <v>116</v>
      </c>
      <c r="E316" s="6"/>
      <c r="F316" s="98">
        <f>F317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8">
        <f>X317</f>
        <v>0</v>
      </c>
    </row>
    <row r="317" spans="1:24" s="25" customFormat="1" ht="15.75" outlineLevel="6">
      <c r="A317" s="59" t="s">
        <v>84</v>
      </c>
      <c r="B317" s="48" t="s">
        <v>21</v>
      </c>
      <c r="C317" s="48" t="s">
        <v>368</v>
      </c>
      <c r="D317" s="48" t="s">
        <v>85</v>
      </c>
      <c r="E317" s="48"/>
      <c r="F317" s="99"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9">
        <v>0</v>
      </c>
    </row>
    <row r="318" spans="1:24" s="25" customFormat="1" ht="31.5" outlineLevel="6">
      <c r="A318" s="70" t="s">
        <v>347</v>
      </c>
      <c r="B318" s="9" t="s">
        <v>21</v>
      </c>
      <c r="C318" s="9" t="s">
        <v>348</v>
      </c>
      <c r="D318" s="9" t="s">
        <v>5</v>
      </c>
      <c r="E318" s="9"/>
      <c r="F318" s="93">
        <f>F319</f>
        <v>20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3">
        <f>X319</f>
        <v>20</v>
      </c>
    </row>
    <row r="319" spans="1:24" s="25" customFormat="1" ht="18.75" outlineLevel="6">
      <c r="A319" s="5" t="s">
        <v>115</v>
      </c>
      <c r="B319" s="6" t="s">
        <v>21</v>
      </c>
      <c r="C319" s="6" t="s">
        <v>350</v>
      </c>
      <c r="D319" s="6" t="s">
        <v>116</v>
      </c>
      <c r="E319" s="74"/>
      <c r="F319" s="91">
        <f>F320</f>
        <v>20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1">
        <f>X320</f>
        <v>20</v>
      </c>
    </row>
    <row r="320" spans="1:24" s="25" customFormat="1" ht="18.75" outlineLevel="6">
      <c r="A320" s="59" t="s">
        <v>84</v>
      </c>
      <c r="B320" s="48" t="s">
        <v>21</v>
      </c>
      <c r="C320" s="48" t="s">
        <v>350</v>
      </c>
      <c r="D320" s="48" t="s">
        <v>85</v>
      </c>
      <c r="E320" s="75"/>
      <c r="F320" s="92">
        <v>20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2">
        <v>20</v>
      </c>
    </row>
    <row r="321" spans="1:24" s="25" customFormat="1" ht="15.75" outlineLevel="6">
      <c r="A321" s="73" t="s">
        <v>372</v>
      </c>
      <c r="B321" s="31" t="s">
        <v>373</v>
      </c>
      <c r="C321" s="31" t="s">
        <v>242</v>
      </c>
      <c r="D321" s="31" t="s">
        <v>5</v>
      </c>
      <c r="E321" s="31"/>
      <c r="F321" s="89">
        <f>F322+F326+F332</f>
        <v>39689.8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89">
        <f>X322+X326+X332</f>
        <v>39689.8</v>
      </c>
    </row>
    <row r="322" spans="1:24" s="25" customFormat="1" ht="31.5" outlineLevel="6">
      <c r="A322" s="21" t="s">
        <v>130</v>
      </c>
      <c r="B322" s="9" t="s">
        <v>373</v>
      </c>
      <c r="C322" s="9" t="s">
        <v>243</v>
      </c>
      <c r="D322" s="9" t="s">
        <v>5</v>
      </c>
      <c r="E322" s="9"/>
      <c r="F322" s="82">
        <f>F323</f>
        <v>0</v>
      </c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X322" s="82">
        <f>X323</f>
        <v>0</v>
      </c>
    </row>
    <row r="323" spans="1:24" s="25" customFormat="1" ht="31.5" outlineLevel="6">
      <c r="A323" s="21" t="s">
        <v>132</v>
      </c>
      <c r="B323" s="9" t="s">
        <v>373</v>
      </c>
      <c r="C323" s="9" t="s">
        <v>244</v>
      </c>
      <c r="D323" s="9" t="s">
        <v>5</v>
      </c>
      <c r="E323" s="9"/>
      <c r="F323" s="82">
        <f>F324</f>
        <v>0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X323" s="82">
        <f>X324</f>
        <v>0</v>
      </c>
    </row>
    <row r="324" spans="1:24" s="25" customFormat="1" ht="18.75" customHeight="1" outlineLevel="6">
      <c r="A324" s="50" t="s">
        <v>371</v>
      </c>
      <c r="B324" s="19" t="s">
        <v>373</v>
      </c>
      <c r="C324" s="19" t="s">
        <v>370</v>
      </c>
      <c r="D324" s="19" t="s">
        <v>5</v>
      </c>
      <c r="E324" s="19"/>
      <c r="F324" s="83">
        <f>F325</f>
        <v>0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X324" s="83">
        <f>X325</f>
        <v>0</v>
      </c>
    </row>
    <row r="325" spans="1:24" s="25" customFormat="1" ht="15.75" outlineLevel="6">
      <c r="A325" s="5" t="s">
        <v>84</v>
      </c>
      <c r="B325" s="6" t="s">
        <v>373</v>
      </c>
      <c r="C325" s="6" t="s">
        <v>370</v>
      </c>
      <c r="D325" s="6" t="s">
        <v>85</v>
      </c>
      <c r="E325" s="6"/>
      <c r="F325" s="84">
        <v>0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X325" s="84">
        <v>0</v>
      </c>
    </row>
    <row r="326" spans="1:24" s="25" customFormat="1" ht="15.75" outlineLevel="6">
      <c r="A326" s="70" t="s">
        <v>216</v>
      </c>
      <c r="B326" s="9" t="s">
        <v>373</v>
      </c>
      <c r="C326" s="9" t="s">
        <v>282</v>
      </c>
      <c r="D326" s="9" t="s">
        <v>5</v>
      </c>
      <c r="E326" s="9"/>
      <c r="F326" s="82">
        <f>F327</f>
        <v>26783.8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X326" s="82">
        <f>X327</f>
        <v>26783.8</v>
      </c>
    </row>
    <row r="327" spans="1:24" s="25" customFormat="1" ht="31.5" outlineLevel="6">
      <c r="A327" s="14" t="s">
        <v>180</v>
      </c>
      <c r="B327" s="9" t="s">
        <v>373</v>
      </c>
      <c r="C327" s="9" t="s">
        <v>294</v>
      </c>
      <c r="D327" s="9" t="s">
        <v>5</v>
      </c>
      <c r="E327" s="9"/>
      <c r="F327" s="102">
        <f>F328</f>
        <v>26783.8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102">
        <f>X328</f>
        <v>26783.8</v>
      </c>
    </row>
    <row r="328" spans="1:24" s="25" customFormat="1" ht="31.5" outlineLevel="6">
      <c r="A328" s="50" t="s">
        <v>181</v>
      </c>
      <c r="B328" s="19" t="s">
        <v>373</v>
      </c>
      <c r="C328" s="19" t="s">
        <v>295</v>
      </c>
      <c r="D328" s="19" t="s">
        <v>5</v>
      </c>
      <c r="E328" s="19"/>
      <c r="F328" s="97">
        <f>F329</f>
        <v>26783.8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97">
        <f>X329</f>
        <v>26783.8</v>
      </c>
    </row>
    <row r="329" spans="1:24" s="25" customFormat="1" ht="15.75" outlineLevel="6">
      <c r="A329" s="5" t="s">
        <v>115</v>
      </c>
      <c r="B329" s="6" t="s">
        <v>373</v>
      </c>
      <c r="C329" s="6" t="s">
        <v>295</v>
      </c>
      <c r="D329" s="6" t="s">
        <v>116</v>
      </c>
      <c r="E329" s="6"/>
      <c r="F329" s="98">
        <f>F330+F331</f>
        <v>26783.8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8">
        <f>X330+X331</f>
        <v>26783.8</v>
      </c>
    </row>
    <row r="330" spans="1:24" s="25" customFormat="1" ht="47.25" outlineLevel="6">
      <c r="A330" s="56" t="s">
        <v>191</v>
      </c>
      <c r="B330" s="48" t="s">
        <v>373</v>
      </c>
      <c r="C330" s="48" t="s">
        <v>295</v>
      </c>
      <c r="D330" s="48" t="s">
        <v>83</v>
      </c>
      <c r="E330" s="48"/>
      <c r="F330" s="99">
        <v>26783.8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99">
        <v>26783.8</v>
      </c>
    </row>
    <row r="331" spans="1:24" s="25" customFormat="1" ht="15.75" outlineLevel="6">
      <c r="A331" s="59" t="s">
        <v>84</v>
      </c>
      <c r="B331" s="48" t="s">
        <v>373</v>
      </c>
      <c r="C331" s="48" t="s">
        <v>332</v>
      </c>
      <c r="D331" s="48" t="s">
        <v>85</v>
      </c>
      <c r="E331" s="48"/>
      <c r="F331" s="99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9">
        <v>0</v>
      </c>
    </row>
    <row r="332" spans="1:24" s="25" customFormat="1" ht="31.5" outlineLevel="6">
      <c r="A332" s="70" t="s">
        <v>192</v>
      </c>
      <c r="B332" s="9" t="s">
        <v>373</v>
      </c>
      <c r="C332" s="9" t="s">
        <v>296</v>
      </c>
      <c r="D332" s="9" t="s">
        <v>5</v>
      </c>
      <c r="E332" s="9"/>
      <c r="F332" s="102">
        <f>F333</f>
        <v>12906</v>
      </c>
      <c r="G332" s="13" t="e">
        <f aca="true" t="shared" si="37" ref="G332:V332">G333</f>
        <v>#REF!</v>
      </c>
      <c r="H332" s="13" t="e">
        <f t="shared" si="37"/>
        <v>#REF!</v>
      </c>
      <c r="I332" s="13" t="e">
        <f t="shared" si="37"/>
        <v>#REF!</v>
      </c>
      <c r="J332" s="13" t="e">
        <f t="shared" si="37"/>
        <v>#REF!</v>
      </c>
      <c r="K332" s="13" t="e">
        <f t="shared" si="37"/>
        <v>#REF!</v>
      </c>
      <c r="L332" s="13" t="e">
        <f t="shared" si="37"/>
        <v>#REF!</v>
      </c>
      <c r="M332" s="13" t="e">
        <f t="shared" si="37"/>
        <v>#REF!</v>
      </c>
      <c r="N332" s="13" t="e">
        <f t="shared" si="37"/>
        <v>#REF!</v>
      </c>
      <c r="O332" s="13" t="e">
        <f t="shared" si="37"/>
        <v>#REF!</v>
      </c>
      <c r="P332" s="13" t="e">
        <f t="shared" si="37"/>
        <v>#REF!</v>
      </c>
      <c r="Q332" s="13" t="e">
        <f t="shared" si="37"/>
        <v>#REF!</v>
      </c>
      <c r="R332" s="13" t="e">
        <f t="shared" si="37"/>
        <v>#REF!</v>
      </c>
      <c r="S332" s="13" t="e">
        <f t="shared" si="37"/>
        <v>#REF!</v>
      </c>
      <c r="T332" s="13" t="e">
        <f t="shared" si="37"/>
        <v>#REF!</v>
      </c>
      <c r="U332" s="13" t="e">
        <f t="shared" si="37"/>
        <v>#REF!</v>
      </c>
      <c r="V332" s="13" t="e">
        <f t="shared" si="37"/>
        <v>#REF!</v>
      </c>
      <c r="X332" s="102">
        <f>X333</f>
        <v>12906</v>
      </c>
    </row>
    <row r="333" spans="1:24" s="25" customFormat="1" ht="31.5" outlineLevel="6">
      <c r="A333" s="71" t="s">
        <v>151</v>
      </c>
      <c r="B333" s="19" t="s">
        <v>373</v>
      </c>
      <c r="C333" s="19" t="s">
        <v>297</v>
      </c>
      <c r="D333" s="19" t="s">
        <v>5</v>
      </c>
      <c r="E333" s="76"/>
      <c r="F333" s="97">
        <f>F334</f>
        <v>12906</v>
      </c>
      <c r="G333" s="7" t="e">
        <f>#REF!</f>
        <v>#REF!</v>
      </c>
      <c r="H333" s="7" t="e">
        <f>#REF!</f>
        <v>#REF!</v>
      </c>
      <c r="I333" s="7" t="e">
        <f>#REF!</f>
        <v>#REF!</v>
      </c>
      <c r="J333" s="7" t="e">
        <f>#REF!</f>
        <v>#REF!</v>
      </c>
      <c r="K333" s="7" t="e">
        <f>#REF!</f>
        <v>#REF!</v>
      </c>
      <c r="L333" s="7" t="e">
        <f>#REF!</f>
        <v>#REF!</v>
      </c>
      <c r="M333" s="7" t="e">
        <f>#REF!</f>
        <v>#REF!</v>
      </c>
      <c r="N333" s="7" t="e">
        <f>#REF!</f>
        <v>#REF!</v>
      </c>
      <c r="O333" s="7" t="e">
        <f>#REF!</f>
        <v>#REF!</v>
      </c>
      <c r="P333" s="7" t="e">
        <f>#REF!</f>
        <v>#REF!</v>
      </c>
      <c r="Q333" s="7" t="e">
        <f>#REF!</f>
        <v>#REF!</v>
      </c>
      <c r="R333" s="7" t="e">
        <f>#REF!</f>
        <v>#REF!</v>
      </c>
      <c r="S333" s="7" t="e">
        <f>#REF!</f>
        <v>#REF!</v>
      </c>
      <c r="T333" s="7" t="e">
        <f>#REF!</f>
        <v>#REF!</v>
      </c>
      <c r="U333" s="7" t="e">
        <f>#REF!</f>
        <v>#REF!</v>
      </c>
      <c r="V333" s="7" t="e">
        <f>#REF!</f>
        <v>#REF!</v>
      </c>
      <c r="X333" s="97">
        <f>X334</f>
        <v>12906</v>
      </c>
    </row>
    <row r="334" spans="1:24" s="25" customFormat="1" ht="18.75" outlineLevel="6">
      <c r="A334" s="5" t="s">
        <v>115</v>
      </c>
      <c r="B334" s="6" t="s">
        <v>373</v>
      </c>
      <c r="C334" s="6" t="s">
        <v>297</v>
      </c>
      <c r="D334" s="6" t="s">
        <v>351</v>
      </c>
      <c r="E334" s="74"/>
      <c r="F334" s="98">
        <f>F335+F336</f>
        <v>12906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98">
        <f>X335+X336</f>
        <v>12906</v>
      </c>
    </row>
    <row r="335" spans="1:24" s="25" customFormat="1" ht="47.25" outlineLevel="6">
      <c r="A335" s="59" t="s">
        <v>191</v>
      </c>
      <c r="B335" s="48" t="s">
        <v>373</v>
      </c>
      <c r="C335" s="48" t="s">
        <v>297</v>
      </c>
      <c r="D335" s="48" t="s">
        <v>83</v>
      </c>
      <c r="E335" s="75"/>
      <c r="F335" s="99">
        <v>12906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99">
        <v>12906</v>
      </c>
    </row>
    <row r="336" spans="1:24" s="25" customFormat="1" ht="18.75" outlineLevel="6">
      <c r="A336" s="59" t="s">
        <v>84</v>
      </c>
      <c r="B336" s="48" t="s">
        <v>373</v>
      </c>
      <c r="C336" s="48" t="s">
        <v>331</v>
      </c>
      <c r="D336" s="48" t="s">
        <v>85</v>
      </c>
      <c r="E336" s="75"/>
      <c r="F336" s="99"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9">
        <v>0</v>
      </c>
    </row>
    <row r="337" spans="1:24" s="25" customFormat="1" ht="31.5" outlineLevel="6">
      <c r="A337" s="73" t="s">
        <v>67</v>
      </c>
      <c r="B337" s="31" t="s">
        <v>66</v>
      </c>
      <c r="C337" s="31" t="s">
        <v>242</v>
      </c>
      <c r="D337" s="31" t="s">
        <v>5</v>
      </c>
      <c r="E337" s="31"/>
      <c r="F337" s="66">
        <f>F338</f>
        <v>33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66">
        <f>X338</f>
        <v>34.5</v>
      </c>
    </row>
    <row r="338" spans="1:24" s="25" customFormat="1" ht="15.75" outlineLevel="6">
      <c r="A338" s="8" t="s">
        <v>218</v>
      </c>
      <c r="B338" s="9" t="s">
        <v>66</v>
      </c>
      <c r="C338" s="9" t="s">
        <v>298</v>
      </c>
      <c r="D338" s="9" t="s">
        <v>5</v>
      </c>
      <c r="E338" s="9"/>
      <c r="F338" s="10">
        <f>F339</f>
        <v>33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10">
        <f>X339</f>
        <v>34.5</v>
      </c>
    </row>
    <row r="339" spans="1:24" s="25" customFormat="1" ht="34.5" customHeight="1" outlineLevel="6">
      <c r="A339" s="64" t="s">
        <v>158</v>
      </c>
      <c r="B339" s="19" t="s">
        <v>66</v>
      </c>
      <c r="C339" s="19" t="s">
        <v>299</v>
      </c>
      <c r="D339" s="19" t="s">
        <v>5</v>
      </c>
      <c r="E339" s="19"/>
      <c r="F339" s="20">
        <f>F340</f>
        <v>33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20">
        <f>X340</f>
        <v>34.5</v>
      </c>
    </row>
    <row r="340" spans="1:24" s="25" customFormat="1" ht="15.75" outlineLevel="6">
      <c r="A340" s="5" t="s">
        <v>92</v>
      </c>
      <c r="B340" s="6" t="s">
        <v>66</v>
      </c>
      <c r="C340" s="6" t="s">
        <v>299</v>
      </c>
      <c r="D340" s="6" t="s">
        <v>93</v>
      </c>
      <c r="E340" s="6"/>
      <c r="F340" s="7">
        <f>F341</f>
        <v>33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7">
        <f>X341</f>
        <v>34.5</v>
      </c>
    </row>
    <row r="341" spans="1:24" s="25" customFormat="1" ht="31.5" outlineLevel="6">
      <c r="A341" s="47" t="s">
        <v>94</v>
      </c>
      <c r="B341" s="48" t="s">
        <v>66</v>
      </c>
      <c r="C341" s="48" t="s">
        <v>299</v>
      </c>
      <c r="D341" s="48" t="s">
        <v>95</v>
      </c>
      <c r="E341" s="48"/>
      <c r="F341" s="49">
        <v>33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49">
        <v>34.5</v>
      </c>
    </row>
    <row r="342" spans="1:24" s="25" customFormat="1" ht="18.75" customHeight="1" outlineLevel="6">
      <c r="A342" s="73" t="s">
        <v>45</v>
      </c>
      <c r="B342" s="31" t="s">
        <v>22</v>
      </c>
      <c r="C342" s="31" t="s">
        <v>242</v>
      </c>
      <c r="D342" s="31" t="s">
        <v>5</v>
      </c>
      <c r="E342" s="31"/>
      <c r="F342" s="66">
        <f>F343</f>
        <v>3900</v>
      </c>
      <c r="G342" s="10" t="e">
        <f>#REF!</f>
        <v>#REF!</v>
      </c>
      <c r="H342" s="10" t="e">
        <f>#REF!</f>
        <v>#REF!</v>
      </c>
      <c r="I342" s="10" t="e">
        <f>#REF!</f>
        <v>#REF!</v>
      </c>
      <c r="J342" s="10" t="e">
        <f>#REF!</f>
        <v>#REF!</v>
      </c>
      <c r="K342" s="10" t="e">
        <f>#REF!</f>
        <v>#REF!</v>
      </c>
      <c r="L342" s="10" t="e">
        <f>#REF!</f>
        <v>#REF!</v>
      </c>
      <c r="M342" s="10" t="e">
        <f>#REF!</f>
        <v>#REF!</v>
      </c>
      <c r="N342" s="10" t="e">
        <f>#REF!</f>
        <v>#REF!</v>
      </c>
      <c r="O342" s="10" t="e">
        <f>#REF!</f>
        <v>#REF!</v>
      </c>
      <c r="P342" s="10" t="e">
        <f>#REF!</f>
        <v>#REF!</v>
      </c>
      <c r="Q342" s="10" t="e">
        <f>#REF!</f>
        <v>#REF!</v>
      </c>
      <c r="R342" s="10" t="e">
        <f>#REF!</f>
        <v>#REF!</v>
      </c>
      <c r="S342" s="10" t="e">
        <f>#REF!</f>
        <v>#REF!</v>
      </c>
      <c r="T342" s="10" t="e">
        <f>#REF!</f>
        <v>#REF!</v>
      </c>
      <c r="U342" s="10" t="e">
        <f>#REF!</f>
        <v>#REF!</v>
      </c>
      <c r="V342" s="10" t="e">
        <f>#REF!</f>
        <v>#REF!</v>
      </c>
      <c r="X342" s="66">
        <f>X343</f>
        <v>3900</v>
      </c>
    </row>
    <row r="343" spans="1:24" s="25" customFormat="1" ht="15.75" outlineLevel="6">
      <c r="A343" s="8" t="s">
        <v>219</v>
      </c>
      <c r="B343" s="9" t="s">
        <v>22</v>
      </c>
      <c r="C343" s="9" t="s">
        <v>282</v>
      </c>
      <c r="D343" s="9" t="s">
        <v>5</v>
      </c>
      <c r="E343" s="9"/>
      <c r="F343" s="10">
        <f>F344</f>
        <v>3900</v>
      </c>
      <c r="G343" s="10">
        <f aca="true" t="shared" si="38" ref="G343:X343">G344</f>
        <v>0</v>
      </c>
      <c r="H343" s="10">
        <f t="shared" si="38"/>
        <v>0</v>
      </c>
      <c r="I343" s="10">
        <f t="shared" si="38"/>
        <v>0</v>
      </c>
      <c r="J343" s="10">
        <f t="shared" si="38"/>
        <v>0</v>
      </c>
      <c r="K343" s="10">
        <f t="shared" si="38"/>
        <v>0</v>
      </c>
      <c r="L343" s="10">
        <f t="shared" si="38"/>
        <v>0</v>
      </c>
      <c r="M343" s="10">
        <f t="shared" si="38"/>
        <v>0</v>
      </c>
      <c r="N343" s="10">
        <f t="shared" si="38"/>
        <v>0</v>
      </c>
      <c r="O343" s="10">
        <f t="shared" si="38"/>
        <v>0</v>
      </c>
      <c r="P343" s="10">
        <f t="shared" si="38"/>
        <v>0</v>
      </c>
      <c r="Q343" s="10">
        <f t="shared" si="38"/>
        <v>0</v>
      </c>
      <c r="R343" s="10">
        <f t="shared" si="38"/>
        <v>0</v>
      </c>
      <c r="S343" s="10">
        <f t="shared" si="38"/>
        <v>0</v>
      </c>
      <c r="T343" s="10">
        <f t="shared" si="38"/>
        <v>0</v>
      </c>
      <c r="U343" s="10">
        <f t="shared" si="38"/>
        <v>0</v>
      </c>
      <c r="V343" s="10">
        <f t="shared" si="38"/>
        <v>0</v>
      </c>
      <c r="W343" s="10">
        <f t="shared" si="38"/>
        <v>0</v>
      </c>
      <c r="X343" s="10">
        <f t="shared" si="38"/>
        <v>3900</v>
      </c>
    </row>
    <row r="344" spans="1:24" s="25" customFormat="1" ht="15.75" outlineLevel="6">
      <c r="A344" s="60" t="s">
        <v>117</v>
      </c>
      <c r="B344" s="19" t="s">
        <v>22</v>
      </c>
      <c r="C344" s="19" t="s">
        <v>289</v>
      </c>
      <c r="D344" s="19" t="s">
        <v>5</v>
      </c>
      <c r="E344" s="19"/>
      <c r="F344" s="20">
        <f>F345+F348</f>
        <v>3900</v>
      </c>
      <c r="G344" s="20">
        <f aca="true" t="shared" si="39" ref="G344:X344">G345+G348</f>
        <v>0</v>
      </c>
      <c r="H344" s="20">
        <f t="shared" si="39"/>
        <v>0</v>
      </c>
      <c r="I344" s="20">
        <f t="shared" si="39"/>
        <v>0</v>
      </c>
      <c r="J344" s="20">
        <f t="shared" si="39"/>
        <v>0</v>
      </c>
      <c r="K344" s="20">
        <f t="shared" si="39"/>
        <v>0</v>
      </c>
      <c r="L344" s="20">
        <f t="shared" si="39"/>
        <v>0</v>
      </c>
      <c r="M344" s="20">
        <f t="shared" si="39"/>
        <v>0</v>
      </c>
      <c r="N344" s="20">
        <f t="shared" si="39"/>
        <v>0</v>
      </c>
      <c r="O344" s="20">
        <f t="shared" si="39"/>
        <v>0</v>
      </c>
      <c r="P344" s="20">
        <f t="shared" si="39"/>
        <v>0</v>
      </c>
      <c r="Q344" s="20">
        <f t="shared" si="39"/>
        <v>0</v>
      </c>
      <c r="R344" s="20">
        <f t="shared" si="39"/>
        <v>0</v>
      </c>
      <c r="S344" s="20">
        <f t="shared" si="39"/>
        <v>0</v>
      </c>
      <c r="T344" s="20">
        <f t="shared" si="39"/>
        <v>0</v>
      </c>
      <c r="U344" s="20">
        <f t="shared" si="39"/>
        <v>0</v>
      </c>
      <c r="V344" s="20">
        <f t="shared" si="39"/>
        <v>0</v>
      </c>
      <c r="W344" s="20">
        <f t="shared" si="39"/>
        <v>0</v>
      </c>
      <c r="X344" s="20">
        <f t="shared" si="39"/>
        <v>3900</v>
      </c>
    </row>
    <row r="345" spans="1:24" s="25" customFormat="1" ht="33.75" customHeight="1" outlineLevel="6">
      <c r="A345" s="60" t="s">
        <v>159</v>
      </c>
      <c r="B345" s="19" t="s">
        <v>22</v>
      </c>
      <c r="C345" s="19" t="s">
        <v>300</v>
      </c>
      <c r="D345" s="19" t="s">
        <v>5</v>
      </c>
      <c r="E345" s="19"/>
      <c r="F345" s="20">
        <f>F346</f>
        <v>900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20">
        <f>X346</f>
        <v>900</v>
      </c>
    </row>
    <row r="346" spans="1:24" s="25" customFormat="1" ht="15.75" outlineLevel="6">
      <c r="A346" s="5" t="s">
        <v>115</v>
      </c>
      <c r="B346" s="6" t="s">
        <v>22</v>
      </c>
      <c r="C346" s="6" t="s">
        <v>300</v>
      </c>
      <c r="D346" s="6" t="s">
        <v>116</v>
      </c>
      <c r="E346" s="6"/>
      <c r="F346" s="7">
        <f>F347</f>
        <v>900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7">
        <f>X347</f>
        <v>900</v>
      </c>
    </row>
    <row r="347" spans="1:24" s="25" customFormat="1" ht="15.75" outlineLevel="6">
      <c r="A347" s="59" t="s">
        <v>84</v>
      </c>
      <c r="B347" s="48" t="s">
        <v>22</v>
      </c>
      <c r="C347" s="48" t="s">
        <v>300</v>
      </c>
      <c r="D347" s="48" t="s">
        <v>85</v>
      </c>
      <c r="E347" s="48"/>
      <c r="F347" s="49">
        <v>900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49">
        <v>900</v>
      </c>
    </row>
    <row r="348" spans="1:24" s="25" customFormat="1" ht="15.75" outlineLevel="6">
      <c r="A348" s="64" t="s">
        <v>160</v>
      </c>
      <c r="B348" s="62" t="s">
        <v>22</v>
      </c>
      <c r="C348" s="62" t="s">
        <v>301</v>
      </c>
      <c r="D348" s="62" t="s">
        <v>5</v>
      </c>
      <c r="E348" s="62"/>
      <c r="F348" s="63">
        <f>F349+F351</f>
        <v>3000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63">
        <f>X349+X351</f>
        <v>3000</v>
      </c>
    </row>
    <row r="349" spans="1:24" s="25" customFormat="1" ht="15.75" outlineLevel="6">
      <c r="A349" s="5" t="s">
        <v>92</v>
      </c>
      <c r="B349" s="6" t="s">
        <v>22</v>
      </c>
      <c r="C349" s="6" t="s">
        <v>301</v>
      </c>
      <c r="D349" s="6" t="s">
        <v>93</v>
      </c>
      <c r="E349" s="6"/>
      <c r="F349" s="7">
        <f>F350</f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7">
        <f>X350</f>
        <v>0</v>
      </c>
    </row>
    <row r="350" spans="1:24" s="25" customFormat="1" ht="31.5" outlineLevel="6">
      <c r="A350" s="47" t="s">
        <v>94</v>
      </c>
      <c r="B350" s="48" t="s">
        <v>22</v>
      </c>
      <c r="C350" s="48" t="s">
        <v>301</v>
      </c>
      <c r="D350" s="48" t="s">
        <v>95</v>
      </c>
      <c r="E350" s="48"/>
      <c r="F350" s="49"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49">
        <v>0</v>
      </c>
    </row>
    <row r="351" spans="1:24" s="25" customFormat="1" ht="15.75" outlineLevel="6">
      <c r="A351" s="5" t="s">
        <v>115</v>
      </c>
      <c r="B351" s="6" t="s">
        <v>22</v>
      </c>
      <c r="C351" s="6" t="s">
        <v>301</v>
      </c>
      <c r="D351" s="6" t="s">
        <v>116</v>
      </c>
      <c r="E351" s="6"/>
      <c r="F351" s="7">
        <f>F352</f>
        <v>3000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7">
        <f>X352</f>
        <v>3000</v>
      </c>
    </row>
    <row r="352" spans="1:24" s="25" customFormat="1" ht="47.25" outlineLevel="6">
      <c r="A352" s="56" t="s">
        <v>191</v>
      </c>
      <c r="B352" s="48" t="s">
        <v>22</v>
      </c>
      <c r="C352" s="48" t="s">
        <v>301</v>
      </c>
      <c r="D352" s="48" t="s">
        <v>83</v>
      </c>
      <c r="E352" s="48"/>
      <c r="F352" s="49">
        <v>3000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49">
        <v>3000</v>
      </c>
    </row>
    <row r="353" spans="1:24" s="25" customFormat="1" ht="15.75" outlineLevel="6">
      <c r="A353" s="73" t="s">
        <v>37</v>
      </c>
      <c r="B353" s="31" t="s">
        <v>13</v>
      </c>
      <c r="C353" s="31" t="s">
        <v>242</v>
      </c>
      <c r="D353" s="31" t="s">
        <v>5</v>
      </c>
      <c r="E353" s="31"/>
      <c r="F353" s="89">
        <f>F354+F365</f>
        <v>18146</v>
      </c>
      <c r="G353" s="10">
        <f aca="true" t="shared" si="40" ref="G353:V353">G355+G365</f>
        <v>0</v>
      </c>
      <c r="H353" s="10">
        <f t="shared" si="40"/>
        <v>0</v>
      </c>
      <c r="I353" s="10">
        <f t="shared" si="40"/>
        <v>0</v>
      </c>
      <c r="J353" s="10">
        <f t="shared" si="40"/>
        <v>0</v>
      </c>
      <c r="K353" s="10">
        <f t="shared" si="40"/>
        <v>0</v>
      </c>
      <c r="L353" s="10">
        <f t="shared" si="40"/>
        <v>0</v>
      </c>
      <c r="M353" s="10">
        <f t="shared" si="40"/>
        <v>0</v>
      </c>
      <c r="N353" s="10">
        <f t="shared" si="40"/>
        <v>0</v>
      </c>
      <c r="O353" s="10">
        <f t="shared" si="40"/>
        <v>0</v>
      </c>
      <c r="P353" s="10">
        <f t="shared" si="40"/>
        <v>0</v>
      </c>
      <c r="Q353" s="10">
        <f t="shared" si="40"/>
        <v>0</v>
      </c>
      <c r="R353" s="10">
        <f t="shared" si="40"/>
        <v>0</v>
      </c>
      <c r="S353" s="10">
        <f t="shared" si="40"/>
        <v>0</v>
      </c>
      <c r="T353" s="10">
        <f t="shared" si="40"/>
        <v>0</v>
      </c>
      <c r="U353" s="10">
        <f t="shared" si="40"/>
        <v>0</v>
      </c>
      <c r="V353" s="10">
        <f t="shared" si="40"/>
        <v>0</v>
      </c>
      <c r="X353" s="89">
        <f>X354+X365</f>
        <v>18834.4</v>
      </c>
    </row>
    <row r="354" spans="1:24" s="25" customFormat="1" ht="31.5" outlineLevel="6">
      <c r="A354" s="21" t="s">
        <v>130</v>
      </c>
      <c r="B354" s="9" t="s">
        <v>13</v>
      </c>
      <c r="C354" s="9" t="s">
        <v>243</v>
      </c>
      <c r="D354" s="9" t="s">
        <v>5</v>
      </c>
      <c r="E354" s="9"/>
      <c r="F354" s="82">
        <f>F355</f>
        <v>1940.2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X354" s="82">
        <f>X355</f>
        <v>2028.4</v>
      </c>
    </row>
    <row r="355" spans="1:24" s="25" customFormat="1" ht="36" customHeight="1" outlineLevel="6">
      <c r="A355" s="21" t="s">
        <v>132</v>
      </c>
      <c r="B355" s="12" t="s">
        <v>13</v>
      </c>
      <c r="C355" s="12" t="s">
        <v>244</v>
      </c>
      <c r="D355" s="12" t="s">
        <v>5</v>
      </c>
      <c r="E355" s="12"/>
      <c r="F355" s="87">
        <f>F356+F363</f>
        <v>1940.2</v>
      </c>
      <c r="G355" s="13">
        <f aca="true" t="shared" si="41" ref="G355:V355">G356</f>
        <v>0</v>
      </c>
      <c r="H355" s="13">
        <f t="shared" si="41"/>
        <v>0</v>
      </c>
      <c r="I355" s="13">
        <f t="shared" si="41"/>
        <v>0</v>
      </c>
      <c r="J355" s="13">
        <f t="shared" si="41"/>
        <v>0</v>
      </c>
      <c r="K355" s="13">
        <f t="shared" si="41"/>
        <v>0</v>
      </c>
      <c r="L355" s="13">
        <f t="shared" si="41"/>
        <v>0</v>
      </c>
      <c r="M355" s="13">
        <f t="shared" si="41"/>
        <v>0</v>
      </c>
      <c r="N355" s="13">
        <f t="shared" si="41"/>
        <v>0</v>
      </c>
      <c r="O355" s="13">
        <f t="shared" si="41"/>
        <v>0</v>
      </c>
      <c r="P355" s="13">
        <f t="shared" si="41"/>
        <v>0</v>
      </c>
      <c r="Q355" s="13">
        <f t="shared" si="41"/>
        <v>0</v>
      </c>
      <c r="R355" s="13">
        <f t="shared" si="41"/>
        <v>0</v>
      </c>
      <c r="S355" s="13">
        <f t="shared" si="41"/>
        <v>0</v>
      </c>
      <c r="T355" s="13">
        <f t="shared" si="41"/>
        <v>0</v>
      </c>
      <c r="U355" s="13">
        <f t="shared" si="41"/>
        <v>0</v>
      </c>
      <c r="V355" s="13">
        <f t="shared" si="41"/>
        <v>0</v>
      </c>
      <c r="X355" s="87">
        <f>X356+X363</f>
        <v>2028.4</v>
      </c>
    </row>
    <row r="356" spans="1:24" s="25" customFormat="1" ht="47.25" outlineLevel="6">
      <c r="A356" s="51" t="s">
        <v>189</v>
      </c>
      <c r="B356" s="19" t="s">
        <v>13</v>
      </c>
      <c r="C356" s="19" t="s">
        <v>246</v>
      </c>
      <c r="D356" s="19" t="s">
        <v>5</v>
      </c>
      <c r="E356" s="19"/>
      <c r="F356" s="83">
        <f>F357+F361</f>
        <v>1940.2</v>
      </c>
      <c r="G356" s="7">
        <f aca="true" t="shared" si="42" ref="G356:V356">G357</f>
        <v>0</v>
      </c>
      <c r="H356" s="7">
        <f t="shared" si="42"/>
        <v>0</v>
      </c>
      <c r="I356" s="7">
        <f t="shared" si="42"/>
        <v>0</v>
      </c>
      <c r="J356" s="7">
        <f t="shared" si="42"/>
        <v>0</v>
      </c>
      <c r="K356" s="7">
        <f t="shared" si="42"/>
        <v>0</v>
      </c>
      <c r="L356" s="7">
        <f t="shared" si="42"/>
        <v>0</v>
      </c>
      <c r="M356" s="7">
        <f t="shared" si="42"/>
        <v>0</v>
      </c>
      <c r="N356" s="7">
        <f t="shared" si="42"/>
        <v>0</v>
      </c>
      <c r="O356" s="7">
        <f t="shared" si="42"/>
        <v>0</v>
      </c>
      <c r="P356" s="7">
        <f t="shared" si="42"/>
        <v>0</v>
      </c>
      <c r="Q356" s="7">
        <f t="shared" si="42"/>
        <v>0</v>
      </c>
      <c r="R356" s="7">
        <f t="shared" si="42"/>
        <v>0</v>
      </c>
      <c r="S356" s="7">
        <f t="shared" si="42"/>
        <v>0</v>
      </c>
      <c r="T356" s="7">
        <f t="shared" si="42"/>
        <v>0</v>
      </c>
      <c r="U356" s="7">
        <f t="shared" si="42"/>
        <v>0</v>
      </c>
      <c r="V356" s="7">
        <f t="shared" si="42"/>
        <v>0</v>
      </c>
      <c r="X356" s="83">
        <f>X357+X361</f>
        <v>2028.4</v>
      </c>
    </row>
    <row r="357" spans="1:24" s="25" customFormat="1" ht="31.5" outlineLevel="6">
      <c r="A357" s="5" t="s">
        <v>91</v>
      </c>
      <c r="B357" s="6" t="s">
        <v>13</v>
      </c>
      <c r="C357" s="6" t="s">
        <v>246</v>
      </c>
      <c r="D357" s="6" t="s">
        <v>90</v>
      </c>
      <c r="E357" s="6"/>
      <c r="F357" s="84">
        <f>F358+F359+F360</f>
        <v>1940.2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84">
        <f>X358+X359+X360</f>
        <v>2028.4</v>
      </c>
    </row>
    <row r="358" spans="1:24" s="25" customFormat="1" ht="16.5" customHeight="1" outlineLevel="6">
      <c r="A358" s="47" t="s">
        <v>235</v>
      </c>
      <c r="B358" s="48" t="s">
        <v>13</v>
      </c>
      <c r="C358" s="48" t="s">
        <v>246</v>
      </c>
      <c r="D358" s="48" t="s">
        <v>88</v>
      </c>
      <c r="E358" s="48"/>
      <c r="F358" s="85">
        <v>1485.2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85">
        <v>1553.4</v>
      </c>
    </row>
    <row r="359" spans="1:24" s="25" customFormat="1" ht="31.5" outlineLevel="6">
      <c r="A359" s="47" t="s">
        <v>240</v>
      </c>
      <c r="B359" s="48" t="s">
        <v>13</v>
      </c>
      <c r="C359" s="48" t="s">
        <v>246</v>
      </c>
      <c r="D359" s="48" t="s">
        <v>89</v>
      </c>
      <c r="E359" s="48"/>
      <c r="F359" s="85">
        <v>5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5">
        <v>5</v>
      </c>
    </row>
    <row r="360" spans="1:24" s="25" customFormat="1" ht="47.25" outlineLevel="6">
      <c r="A360" s="47" t="s">
        <v>236</v>
      </c>
      <c r="B360" s="48" t="s">
        <v>13</v>
      </c>
      <c r="C360" s="48" t="s">
        <v>246</v>
      </c>
      <c r="D360" s="48" t="s">
        <v>237</v>
      </c>
      <c r="E360" s="48"/>
      <c r="F360" s="85">
        <v>450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5">
        <v>470</v>
      </c>
    </row>
    <row r="361" spans="1:24" s="25" customFormat="1" ht="15.75" outlineLevel="6">
      <c r="A361" s="5" t="s">
        <v>92</v>
      </c>
      <c r="B361" s="6" t="s">
        <v>13</v>
      </c>
      <c r="C361" s="6" t="s">
        <v>246</v>
      </c>
      <c r="D361" s="6" t="s">
        <v>93</v>
      </c>
      <c r="E361" s="6"/>
      <c r="F361" s="84">
        <f>F362</f>
        <v>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84">
        <f>X362</f>
        <v>0</v>
      </c>
    </row>
    <row r="362" spans="1:24" s="25" customFormat="1" ht="31.5" outlineLevel="6">
      <c r="A362" s="47" t="s">
        <v>94</v>
      </c>
      <c r="B362" s="48" t="s">
        <v>13</v>
      </c>
      <c r="C362" s="48" t="s">
        <v>246</v>
      </c>
      <c r="D362" s="48" t="s">
        <v>95</v>
      </c>
      <c r="E362" s="48"/>
      <c r="F362" s="85"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85">
        <v>0</v>
      </c>
    </row>
    <row r="363" spans="1:24" s="25" customFormat="1" ht="15.75" outlineLevel="6">
      <c r="A363" s="50" t="s">
        <v>134</v>
      </c>
      <c r="B363" s="19" t="s">
        <v>13</v>
      </c>
      <c r="C363" s="19" t="s">
        <v>248</v>
      </c>
      <c r="D363" s="19" t="s">
        <v>5</v>
      </c>
      <c r="E363" s="19"/>
      <c r="F363" s="83">
        <f>F364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83">
        <f>X364</f>
        <v>0</v>
      </c>
    </row>
    <row r="364" spans="1:24" s="25" customFormat="1" ht="15.75" outlineLevel="6">
      <c r="A364" s="5" t="s">
        <v>342</v>
      </c>
      <c r="B364" s="6" t="s">
        <v>13</v>
      </c>
      <c r="C364" s="6" t="s">
        <v>248</v>
      </c>
      <c r="D364" s="6" t="s">
        <v>341</v>
      </c>
      <c r="E364" s="6"/>
      <c r="F364" s="84"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84">
        <v>0</v>
      </c>
    </row>
    <row r="365" spans="1:24" s="25" customFormat="1" ht="19.5" customHeight="1" outlineLevel="6">
      <c r="A365" s="70" t="s">
        <v>216</v>
      </c>
      <c r="B365" s="12" t="s">
        <v>13</v>
      </c>
      <c r="C365" s="12" t="s">
        <v>282</v>
      </c>
      <c r="D365" s="12" t="s">
        <v>5</v>
      </c>
      <c r="E365" s="12"/>
      <c r="F365" s="87">
        <f>F366</f>
        <v>16205.8</v>
      </c>
      <c r="G365" s="13">
        <f aca="true" t="shared" si="43" ref="G365:V365">G367</f>
        <v>0</v>
      </c>
      <c r="H365" s="13">
        <f t="shared" si="43"/>
        <v>0</v>
      </c>
      <c r="I365" s="13">
        <f t="shared" si="43"/>
        <v>0</v>
      </c>
      <c r="J365" s="13">
        <f t="shared" si="43"/>
        <v>0</v>
      </c>
      <c r="K365" s="13">
        <f t="shared" si="43"/>
        <v>0</v>
      </c>
      <c r="L365" s="13">
        <f t="shared" si="43"/>
        <v>0</v>
      </c>
      <c r="M365" s="13">
        <f t="shared" si="43"/>
        <v>0</v>
      </c>
      <c r="N365" s="13">
        <f t="shared" si="43"/>
        <v>0</v>
      </c>
      <c r="O365" s="13">
        <f t="shared" si="43"/>
        <v>0</v>
      </c>
      <c r="P365" s="13">
        <f t="shared" si="43"/>
        <v>0</v>
      </c>
      <c r="Q365" s="13">
        <f t="shared" si="43"/>
        <v>0</v>
      </c>
      <c r="R365" s="13">
        <f t="shared" si="43"/>
        <v>0</v>
      </c>
      <c r="S365" s="13">
        <f t="shared" si="43"/>
        <v>0</v>
      </c>
      <c r="T365" s="13">
        <f t="shared" si="43"/>
        <v>0</v>
      </c>
      <c r="U365" s="13">
        <f t="shared" si="43"/>
        <v>0</v>
      </c>
      <c r="V365" s="13">
        <f t="shared" si="43"/>
        <v>0</v>
      </c>
      <c r="X365" s="87">
        <f>X366</f>
        <v>16806</v>
      </c>
    </row>
    <row r="366" spans="1:24" s="25" customFormat="1" ht="33" customHeight="1" outlineLevel="6">
      <c r="A366" s="70" t="s">
        <v>161</v>
      </c>
      <c r="B366" s="12" t="s">
        <v>13</v>
      </c>
      <c r="C366" s="12" t="s">
        <v>303</v>
      </c>
      <c r="D366" s="12" t="s">
        <v>5</v>
      </c>
      <c r="E366" s="12"/>
      <c r="F366" s="87">
        <f>F367</f>
        <v>16205.8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X366" s="87">
        <f>X367</f>
        <v>16806</v>
      </c>
    </row>
    <row r="367" spans="1:24" s="25" customFormat="1" ht="31.5" outlineLevel="6">
      <c r="A367" s="50" t="s">
        <v>135</v>
      </c>
      <c r="B367" s="19" t="s">
        <v>13</v>
      </c>
      <c r="C367" s="19" t="s">
        <v>304</v>
      </c>
      <c r="D367" s="19" t="s">
        <v>5</v>
      </c>
      <c r="E367" s="19"/>
      <c r="F367" s="83">
        <f>F368+F372+F374</f>
        <v>16205.8</v>
      </c>
      <c r="G367" s="7">
        <f aca="true" t="shared" si="44" ref="G367:V367">G368</f>
        <v>0</v>
      </c>
      <c r="H367" s="7">
        <f t="shared" si="44"/>
        <v>0</v>
      </c>
      <c r="I367" s="7">
        <f t="shared" si="44"/>
        <v>0</v>
      </c>
      <c r="J367" s="7">
        <f t="shared" si="44"/>
        <v>0</v>
      </c>
      <c r="K367" s="7">
        <f t="shared" si="44"/>
        <v>0</v>
      </c>
      <c r="L367" s="7">
        <f t="shared" si="44"/>
        <v>0</v>
      </c>
      <c r="M367" s="7">
        <f t="shared" si="44"/>
        <v>0</v>
      </c>
      <c r="N367" s="7">
        <f t="shared" si="44"/>
        <v>0</v>
      </c>
      <c r="O367" s="7">
        <f t="shared" si="44"/>
        <v>0</v>
      </c>
      <c r="P367" s="7">
        <f t="shared" si="44"/>
        <v>0</v>
      </c>
      <c r="Q367" s="7">
        <f t="shared" si="44"/>
        <v>0</v>
      </c>
      <c r="R367" s="7">
        <f t="shared" si="44"/>
        <v>0</v>
      </c>
      <c r="S367" s="7">
        <f t="shared" si="44"/>
        <v>0</v>
      </c>
      <c r="T367" s="7">
        <f t="shared" si="44"/>
        <v>0</v>
      </c>
      <c r="U367" s="7">
        <f t="shared" si="44"/>
        <v>0</v>
      </c>
      <c r="V367" s="7">
        <f t="shared" si="44"/>
        <v>0</v>
      </c>
      <c r="X367" s="83">
        <f>X368+X372+X374</f>
        <v>16806</v>
      </c>
    </row>
    <row r="368" spans="1:24" s="25" customFormat="1" ht="15.75" outlineLevel="6">
      <c r="A368" s="5" t="s">
        <v>107</v>
      </c>
      <c r="B368" s="6" t="s">
        <v>13</v>
      </c>
      <c r="C368" s="6" t="s">
        <v>304</v>
      </c>
      <c r="D368" s="6" t="s">
        <v>108</v>
      </c>
      <c r="E368" s="6"/>
      <c r="F368" s="84">
        <f>F369+F370+F371</f>
        <v>13802.5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84">
        <f>X369+X370+X371</f>
        <v>14402.7</v>
      </c>
    </row>
    <row r="369" spans="1:24" s="25" customFormat="1" ht="15.75" outlineLevel="6">
      <c r="A369" s="47" t="s">
        <v>234</v>
      </c>
      <c r="B369" s="48" t="s">
        <v>13</v>
      </c>
      <c r="C369" s="48" t="s">
        <v>304</v>
      </c>
      <c r="D369" s="48" t="s">
        <v>109</v>
      </c>
      <c r="E369" s="48"/>
      <c r="F369" s="85">
        <v>10600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85">
        <v>11062</v>
      </c>
    </row>
    <row r="370" spans="1:24" s="25" customFormat="1" ht="31.5" outlineLevel="6">
      <c r="A370" s="47" t="s">
        <v>241</v>
      </c>
      <c r="B370" s="48" t="s">
        <v>13</v>
      </c>
      <c r="C370" s="48" t="s">
        <v>304</v>
      </c>
      <c r="D370" s="48" t="s">
        <v>110</v>
      </c>
      <c r="E370" s="48"/>
      <c r="F370" s="85"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85">
        <v>0</v>
      </c>
    </row>
    <row r="371" spans="1:24" s="25" customFormat="1" ht="47.25" outlineLevel="6">
      <c r="A371" s="47" t="s">
        <v>238</v>
      </c>
      <c r="B371" s="48" t="s">
        <v>13</v>
      </c>
      <c r="C371" s="48" t="s">
        <v>304</v>
      </c>
      <c r="D371" s="48" t="s">
        <v>239</v>
      </c>
      <c r="E371" s="48"/>
      <c r="F371" s="85">
        <v>3202.5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85">
        <v>3340.7</v>
      </c>
    </row>
    <row r="372" spans="1:24" s="25" customFormat="1" ht="15.75" outlineLevel="6">
      <c r="A372" s="5" t="s">
        <v>92</v>
      </c>
      <c r="B372" s="6" t="s">
        <v>13</v>
      </c>
      <c r="C372" s="6" t="s">
        <v>304</v>
      </c>
      <c r="D372" s="6" t="s">
        <v>93</v>
      </c>
      <c r="E372" s="6"/>
      <c r="F372" s="84">
        <f>F373</f>
        <v>2381.3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84">
        <f>X373</f>
        <v>2381.3</v>
      </c>
    </row>
    <row r="373" spans="1:24" s="25" customFormat="1" ht="31.5" outlineLevel="6">
      <c r="A373" s="47" t="s">
        <v>94</v>
      </c>
      <c r="B373" s="48" t="s">
        <v>13</v>
      </c>
      <c r="C373" s="48" t="s">
        <v>304</v>
      </c>
      <c r="D373" s="48" t="s">
        <v>95</v>
      </c>
      <c r="E373" s="48"/>
      <c r="F373" s="85">
        <v>2381.3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X373" s="85">
        <v>2381.3</v>
      </c>
    </row>
    <row r="374" spans="1:24" s="25" customFormat="1" ht="15.75" outlineLevel="6">
      <c r="A374" s="5" t="s">
        <v>96</v>
      </c>
      <c r="B374" s="6" t="s">
        <v>13</v>
      </c>
      <c r="C374" s="6" t="s">
        <v>304</v>
      </c>
      <c r="D374" s="6" t="s">
        <v>97</v>
      </c>
      <c r="E374" s="6"/>
      <c r="F374" s="84">
        <f>F375+F376+F377</f>
        <v>22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84">
        <f>X375+X376+X377</f>
        <v>22</v>
      </c>
    </row>
    <row r="375" spans="1:24" s="25" customFormat="1" ht="15.75" outlineLevel="6">
      <c r="A375" s="47" t="s">
        <v>98</v>
      </c>
      <c r="B375" s="48" t="s">
        <v>13</v>
      </c>
      <c r="C375" s="48" t="s">
        <v>304</v>
      </c>
      <c r="D375" s="48" t="s">
        <v>100</v>
      </c>
      <c r="E375" s="48"/>
      <c r="F375" s="85">
        <v>2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85">
        <v>2</v>
      </c>
    </row>
    <row r="376" spans="1:24" s="25" customFormat="1" ht="15.75" outlineLevel="6">
      <c r="A376" s="47" t="s">
        <v>99</v>
      </c>
      <c r="B376" s="48" t="s">
        <v>13</v>
      </c>
      <c r="C376" s="48" t="s">
        <v>304</v>
      </c>
      <c r="D376" s="48" t="s">
        <v>101</v>
      </c>
      <c r="E376" s="48"/>
      <c r="F376" s="85">
        <v>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85">
        <v>5</v>
      </c>
    </row>
    <row r="377" spans="1:24" s="25" customFormat="1" ht="15.75" outlineLevel="6">
      <c r="A377" s="47" t="s">
        <v>342</v>
      </c>
      <c r="B377" s="48" t="s">
        <v>13</v>
      </c>
      <c r="C377" s="48" t="s">
        <v>304</v>
      </c>
      <c r="D377" s="48" t="s">
        <v>341</v>
      </c>
      <c r="E377" s="48"/>
      <c r="F377" s="85">
        <v>15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85">
        <v>15</v>
      </c>
    </row>
    <row r="378" spans="1:24" s="25" customFormat="1" ht="17.25" customHeight="1" outlineLevel="6">
      <c r="A378" s="16" t="s">
        <v>72</v>
      </c>
      <c r="B378" s="17" t="s">
        <v>52</v>
      </c>
      <c r="C378" s="17" t="s">
        <v>242</v>
      </c>
      <c r="D378" s="17" t="s">
        <v>5</v>
      </c>
      <c r="E378" s="17"/>
      <c r="F378" s="81">
        <f>F379</f>
        <v>23611.199999999997</v>
      </c>
      <c r="G378" s="18" t="e">
        <f>G379+#REF!+#REF!</f>
        <v>#REF!</v>
      </c>
      <c r="H378" s="18" t="e">
        <f>H379+#REF!+#REF!</f>
        <v>#REF!</v>
      </c>
      <c r="I378" s="18" t="e">
        <f>I379+#REF!+#REF!</f>
        <v>#REF!</v>
      </c>
      <c r="J378" s="18" t="e">
        <f>J379+#REF!+#REF!</f>
        <v>#REF!</v>
      </c>
      <c r="K378" s="18" t="e">
        <f>K379+#REF!+#REF!</f>
        <v>#REF!</v>
      </c>
      <c r="L378" s="18" t="e">
        <f>L379+#REF!+#REF!</f>
        <v>#REF!</v>
      </c>
      <c r="M378" s="18" t="e">
        <f>M379+#REF!+#REF!</f>
        <v>#REF!</v>
      </c>
      <c r="N378" s="18" t="e">
        <f>N379+#REF!+#REF!</f>
        <v>#REF!</v>
      </c>
      <c r="O378" s="18" t="e">
        <f>O379+#REF!+#REF!</f>
        <v>#REF!</v>
      </c>
      <c r="P378" s="18" t="e">
        <f>P379+#REF!+#REF!</f>
        <v>#REF!</v>
      </c>
      <c r="Q378" s="18" t="e">
        <f>Q379+#REF!+#REF!</f>
        <v>#REF!</v>
      </c>
      <c r="R378" s="18" t="e">
        <f>R379+#REF!+#REF!</f>
        <v>#REF!</v>
      </c>
      <c r="S378" s="18" t="e">
        <f>S379+#REF!+#REF!</f>
        <v>#REF!</v>
      </c>
      <c r="T378" s="18" t="e">
        <f>T379+#REF!+#REF!</f>
        <v>#REF!</v>
      </c>
      <c r="U378" s="18" t="e">
        <f>U379+#REF!+#REF!</f>
        <v>#REF!</v>
      </c>
      <c r="V378" s="18" t="e">
        <f>V379+#REF!+#REF!</f>
        <v>#REF!</v>
      </c>
      <c r="X378" s="81">
        <f>X379</f>
        <v>23611.199999999997</v>
      </c>
    </row>
    <row r="379" spans="1:24" s="25" customFormat="1" ht="15.75" outlineLevel="3">
      <c r="A379" s="8" t="s">
        <v>38</v>
      </c>
      <c r="B379" s="9" t="s">
        <v>14</v>
      </c>
      <c r="C379" s="9" t="s">
        <v>242</v>
      </c>
      <c r="D379" s="9" t="s">
        <v>5</v>
      </c>
      <c r="E379" s="9"/>
      <c r="F379" s="82">
        <f>F380+F395+F399+F403</f>
        <v>23611.199999999997</v>
      </c>
      <c r="G379" s="10" t="e">
        <f>G380+#REF!+#REF!</f>
        <v>#REF!</v>
      </c>
      <c r="H379" s="10" t="e">
        <f>H380+#REF!+#REF!</f>
        <v>#REF!</v>
      </c>
      <c r="I379" s="10" t="e">
        <f>I380+#REF!+#REF!</f>
        <v>#REF!</v>
      </c>
      <c r="J379" s="10" t="e">
        <f>J380+#REF!+#REF!</f>
        <v>#REF!</v>
      </c>
      <c r="K379" s="10" t="e">
        <f>K380+#REF!+#REF!</f>
        <v>#REF!</v>
      </c>
      <c r="L379" s="10" t="e">
        <f>L380+#REF!+#REF!</f>
        <v>#REF!</v>
      </c>
      <c r="M379" s="10" t="e">
        <f>M380+#REF!+#REF!</f>
        <v>#REF!</v>
      </c>
      <c r="N379" s="10" t="e">
        <f>N380+#REF!+#REF!</f>
        <v>#REF!</v>
      </c>
      <c r="O379" s="10" t="e">
        <f>O380+#REF!+#REF!</f>
        <v>#REF!</v>
      </c>
      <c r="P379" s="10" t="e">
        <f>P380+#REF!+#REF!</f>
        <v>#REF!</v>
      </c>
      <c r="Q379" s="10" t="e">
        <f>Q380+#REF!+#REF!</f>
        <v>#REF!</v>
      </c>
      <c r="R379" s="10" t="e">
        <f>R380+#REF!+#REF!</f>
        <v>#REF!</v>
      </c>
      <c r="S379" s="10" t="e">
        <f>S380+#REF!+#REF!</f>
        <v>#REF!</v>
      </c>
      <c r="T379" s="10" t="e">
        <f>T380+#REF!+#REF!</f>
        <v>#REF!</v>
      </c>
      <c r="U379" s="10" t="e">
        <f>U380+#REF!+#REF!</f>
        <v>#REF!</v>
      </c>
      <c r="V379" s="10" t="e">
        <f>V380+#REF!+#REF!</f>
        <v>#REF!</v>
      </c>
      <c r="X379" s="82">
        <f>X380+X395+X399+X403</f>
        <v>23611.199999999997</v>
      </c>
    </row>
    <row r="380" spans="1:24" s="25" customFormat="1" ht="19.5" customHeight="1" outlineLevel="3">
      <c r="A380" s="14" t="s">
        <v>162</v>
      </c>
      <c r="B380" s="12" t="s">
        <v>14</v>
      </c>
      <c r="C380" s="12" t="s">
        <v>305</v>
      </c>
      <c r="D380" s="12" t="s">
        <v>5</v>
      </c>
      <c r="E380" s="12"/>
      <c r="F380" s="87">
        <f>F381+F387</f>
        <v>23611.199999999997</v>
      </c>
      <c r="G380" s="13">
        <f aca="true" t="shared" si="45" ref="G380:V380">G388</f>
        <v>0</v>
      </c>
      <c r="H380" s="13">
        <f t="shared" si="45"/>
        <v>0</v>
      </c>
      <c r="I380" s="13">
        <f t="shared" si="45"/>
        <v>0</v>
      </c>
      <c r="J380" s="13">
        <f t="shared" si="45"/>
        <v>0</v>
      </c>
      <c r="K380" s="13">
        <f t="shared" si="45"/>
        <v>0</v>
      </c>
      <c r="L380" s="13">
        <f t="shared" si="45"/>
        <v>0</v>
      </c>
      <c r="M380" s="13">
        <f t="shared" si="45"/>
        <v>0</v>
      </c>
      <c r="N380" s="13">
        <f t="shared" si="45"/>
        <v>0</v>
      </c>
      <c r="O380" s="13">
        <f t="shared" si="45"/>
        <v>0</v>
      </c>
      <c r="P380" s="13">
        <f t="shared" si="45"/>
        <v>0</v>
      </c>
      <c r="Q380" s="13">
        <f t="shared" si="45"/>
        <v>0</v>
      </c>
      <c r="R380" s="13">
        <f t="shared" si="45"/>
        <v>0</v>
      </c>
      <c r="S380" s="13">
        <f t="shared" si="45"/>
        <v>0</v>
      </c>
      <c r="T380" s="13">
        <f t="shared" si="45"/>
        <v>0</v>
      </c>
      <c r="U380" s="13">
        <f t="shared" si="45"/>
        <v>0</v>
      </c>
      <c r="V380" s="13">
        <f t="shared" si="45"/>
        <v>0</v>
      </c>
      <c r="X380" s="87">
        <f>X381+X387</f>
        <v>23611.199999999997</v>
      </c>
    </row>
    <row r="381" spans="1:24" s="25" customFormat="1" ht="19.5" customHeight="1" outlineLevel="3">
      <c r="A381" s="50" t="s">
        <v>118</v>
      </c>
      <c r="B381" s="19" t="s">
        <v>14</v>
      </c>
      <c r="C381" s="19" t="s">
        <v>306</v>
      </c>
      <c r="D381" s="19" t="s">
        <v>5</v>
      </c>
      <c r="E381" s="19"/>
      <c r="F381" s="83">
        <f>F382</f>
        <v>100</v>
      </c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X381" s="83">
        <f>X382</f>
        <v>100</v>
      </c>
    </row>
    <row r="382" spans="1:24" s="25" customFormat="1" ht="32.25" customHeight="1" outlineLevel="3">
      <c r="A382" s="77" t="s">
        <v>163</v>
      </c>
      <c r="B382" s="6" t="s">
        <v>14</v>
      </c>
      <c r="C382" s="6" t="s">
        <v>307</v>
      </c>
      <c r="D382" s="6" t="s">
        <v>5</v>
      </c>
      <c r="E382" s="6"/>
      <c r="F382" s="84">
        <f>F383+F385</f>
        <v>100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X382" s="84">
        <f>X383+X385</f>
        <v>100</v>
      </c>
    </row>
    <row r="383" spans="1:24" s="25" customFormat="1" ht="19.5" customHeight="1" outlineLevel="3">
      <c r="A383" s="47" t="s">
        <v>92</v>
      </c>
      <c r="B383" s="48" t="s">
        <v>14</v>
      </c>
      <c r="C383" s="48" t="s">
        <v>307</v>
      </c>
      <c r="D383" s="48" t="s">
        <v>93</v>
      </c>
      <c r="E383" s="48"/>
      <c r="F383" s="99">
        <f>F384</f>
        <v>100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X383" s="99">
        <f>X384</f>
        <v>100</v>
      </c>
    </row>
    <row r="384" spans="1:24" s="25" customFormat="1" ht="19.5" customHeight="1" outlineLevel="3">
      <c r="A384" s="47" t="s">
        <v>94</v>
      </c>
      <c r="B384" s="48" t="s">
        <v>14</v>
      </c>
      <c r="C384" s="48" t="s">
        <v>307</v>
      </c>
      <c r="D384" s="48" t="s">
        <v>95</v>
      </c>
      <c r="E384" s="48"/>
      <c r="F384" s="99">
        <v>100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X384" s="99">
        <v>100</v>
      </c>
    </row>
    <row r="385" spans="1:24" s="25" customFormat="1" ht="19.5" customHeight="1" outlineLevel="3">
      <c r="A385" s="47" t="s">
        <v>363</v>
      </c>
      <c r="B385" s="48" t="s">
        <v>14</v>
      </c>
      <c r="C385" s="48" t="s">
        <v>307</v>
      </c>
      <c r="D385" s="48" t="s">
        <v>362</v>
      </c>
      <c r="E385" s="48"/>
      <c r="F385" s="99">
        <f>F386</f>
        <v>0</v>
      </c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X385" s="99">
        <f>X386</f>
        <v>0</v>
      </c>
    </row>
    <row r="386" spans="1:24" s="25" customFormat="1" ht="33.75" customHeight="1" outlineLevel="3">
      <c r="A386" s="47" t="s">
        <v>364</v>
      </c>
      <c r="B386" s="48" t="s">
        <v>14</v>
      </c>
      <c r="C386" s="48" t="s">
        <v>307</v>
      </c>
      <c r="D386" s="48" t="s">
        <v>361</v>
      </c>
      <c r="E386" s="48"/>
      <c r="F386" s="99">
        <v>0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X386" s="99">
        <v>0</v>
      </c>
    </row>
    <row r="387" spans="1:24" s="25" customFormat="1" ht="35.25" customHeight="1" outlineLevel="3">
      <c r="A387" s="64" t="s">
        <v>164</v>
      </c>
      <c r="B387" s="19" t="s">
        <v>14</v>
      </c>
      <c r="C387" s="19" t="s">
        <v>308</v>
      </c>
      <c r="D387" s="19" t="s">
        <v>5</v>
      </c>
      <c r="E387" s="19"/>
      <c r="F387" s="83">
        <f>F388+F392</f>
        <v>23511.199999999997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X387" s="83">
        <f>X388+X392</f>
        <v>23511.199999999997</v>
      </c>
    </row>
    <row r="388" spans="1:24" s="25" customFormat="1" ht="31.5" outlineLevel="3">
      <c r="A388" s="5" t="s">
        <v>165</v>
      </c>
      <c r="B388" s="6" t="s">
        <v>14</v>
      </c>
      <c r="C388" s="6" t="s">
        <v>309</v>
      </c>
      <c r="D388" s="6" t="s">
        <v>5</v>
      </c>
      <c r="E388" s="6"/>
      <c r="F388" s="84">
        <f>F389</f>
        <v>12928.3</v>
      </c>
      <c r="G388" s="7">
        <f aca="true" t="shared" si="46" ref="G388:V388">G390</f>
        <v>0</v>
      </c>
      <c r="H388" s="7">
        <f t="shared" si="46"/>
        <v>0</v>
      </c>
      <c r="I388" s="7">
        <f t="shared" si="46"/>
        <v>0</v>
      </c>
      <c r="J388" s="7">
        <f t="shared" si="46"/>
        <v>0</v>
      </c>
      <c r="K388" s="7">
        <f t="shared" si="46"/>
        <v>0</v>
      </c>
      <c r="L388" s="7">
        <f t="shared" si="46"/>
        <v>0</v>
      </c>
      <c r="M388" s="7">
        <f t="shared" si="46"/>
        <v>0</v>
      </c>
      <c r="N388" s="7">
        <f t="shared" si="46"/>
        <v>0</v>
      </c>
      <c r="O388" s="7">
        <f t="shared" si="46"/>
        <v>0</v>
      </c>
      <c r="P388" s="7">
        <f t="shared" si="46"/>
        <v>0</v>
      </c>
      <c r="Q388" s="7">
        <f t="shared" si="46"/>
        <v>0</v>
      </c>
      <c r="R388" s="7">
        <f t="shared" si="46"/>
        <v>0</v>
      </c>
      <c r="S388" s="7">
        <f t="shared" si="46"/>
        <v>0</v>
      </c>
      <c r="T388" s="7">
        <f t="shared" si="46"/>
        <v>0</v>
      </c>
      <c r="U388" s="7">
        <f t="shared" si="46"/>
        <v>0</v>
      </c>
      <c r="V388" s="7">
        <f t="shared" si="46"/>
        <v>0</v>
      </c>
      <c r="X388" s="84">
        <f>X389</f>
        <v>12928.3</v>
      </c>
    </row>
    <row r="389" spans="1:24" s="25" customFormat="1" ht="15.75" outlineLevel="3">
      <c r="A389" s="47" t="s">
        <v>115</v>
      </c>
      <c r="B389" s="48" t="s">
        <v>14</v>
      </c>
      <c r="C389" s="48" t="s">
        <v>309</v>
      </c>
      <c r="D389" s="48" t="s">
        <v>116</v>
      </c>
      <c r="E389" s="48"/>
      <c r="F389" s="85">
        <f>F390+F391</f>
        <v>12928.3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85">
        <f>X390+X391</f>
        <v>12928.3</v>
      </c>
    </row>
    <row r="390" spans="1:24" s="25" customFormat="1" ht="47.25" outlineLevel="3">
      <c r="A390" s="56" t="s">
        <v>191</v>
      </c>
      <c r="B390" s="48" t="s">
        <v>14</v>
      </c>
      <c r="C390" s="48" t="s">
        <v>309</v>
      </c>
      <c r="D390" s="48" t="s">
        <v>83</v>
      </c>
      <c r="E390" s="48"/>
      <c r="F390" s="85">
        <v>12928.3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5">
        <v>12928.3</v>
      </c>
    </row>
    <row r="391" spans="1:24" s="25" customFormat="1" ht="15.75" outlineLevel="3">
      <c r="A391" s="59" t="s">
        <v>84</v>
      </c>
      <c r="B391" s="48" t="s">
        <v>14</v>
      </c>
      <c r="C391" s="48" t="s">
        <v>328</v>
      </c>
      <c r="D391" s="48" t="s">
        <v>85</v>
      </c>
      <c r="E391" s="48"/>
      <c r="F391" s="85">
        <v>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5">
        <v>0</v>
      </c>
    </row>
    <row r="392" spans="1:24" s="25" customFormat="1" ht="31.5" outlineLevel="3">
      <c r="A392" s="5" t="s">
        <v>166</v>
      </c>
      <c r="B392" s="6" t="s">
        <v>14</v>
      </c>
      <c r="C392" s="6" t="s">
        <v>310</v>
      </c>
      <c r="D392" s="6" t="s">
        <v>5</v>
      </c>
      <c r="E392" s="6"/>
      <c r="F392" s="84">
        <f>F393</f>
        <v>10582.9</v>
      </c>
      <c r="G392" s="7">
        <f aca="true" t="shared" si="47" ref="G392:V392">G394</f>
        <v>0</v>
      </c>
      <c r="H392" s="7">
        <f t="shared" si="47"/>
        <v>0</v>
      </c>
      <c r="I392" s="7">
        <f t="shared" si="47"/>
        <v>0</v>
      </c>
      <c r="J392" s="7">
        <f t="shared" si="47"/>
        <v>0</v>
      </c>
      <c r="K392" s="7">
        <f t="shared" si="47"/>
        <v>0</v>
      </c>
      <c r="L392" s="7">
        <f t="shared" si="47"/>
        <v>0</v>
      </c>
      <c r="M392" s="7">
        <f t="shared" si="47"/>
        <v>0</v>
      </c>
      <c r="N392" s="7">
        <f t="shared" si="47"/>
        <v>0</v>
      </c>
      <c r="O392" s="7">
        <f t="shared" si="47"/>
        <v>0</v>
      </c>
      <c r="P392" s="7">
        <f t="shared" si="47"/>
        <v>0</v>
      </c>
      <c r="Q392" s="7">
        <f t="shared" si="47"/>
        <v>0</v>
      </c>
      <c r="R392" s="7">
        <f t="shared" si="47"/>
        <v>0</v>
      </c>
      <c r="S392" s="7">
        <f t="shared" si="47"/>
        <v>0</v>
      </c>
      <c r="T392" s="7">
        <f t="shared" si="47"/>
        <v>0</v>
      </c>
      <c r="U392" s="7">
        <f t="shared" si="47"/>
        <v>0</v>
      </c>
      <c r="V392" s="7">
        <f t="shared" si="47"/>
        <v>0</v>
      </c>
      <c r="X392" s="84">
        <f>X393</f>
        <v>10582.9</v>
      </c>
    </row>
    <row r="393" spans="1:24" s="25" customFormat="1" ht="15.75" outlineLevel="3">
      <c r="A393" s="47" t="s">
        <v>115</v>
      </c>
      <c r="B393" s="48" t="s">
        <v>14</v>
      </c>
      <c r="C393" s="48" t="s">
        <v>310</v>
      </c>
      <c r="D393" s="48" t="s">
        <v>116</v>
      </c>
      <c r="E393" s="48"/>
      <c r="F393" s="85">
        <f>F394</f>
        <v>10582.9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5">
        <f>X394</f>
        <v>10582.9</v>
      </c>
    </row>
    <row r="394" spans="1:24" s="25" customFormat="1" ht="47.25" outlineLevel="3">
      <c r="A394" s="56" t="s">
        <v>191</v>
      </c>
      <c r="B394" s="48" t="s">
        <v>14</v>
      </c>
      <c r="C394" s="48" t="s">
        <v>310</v>
      </c>
      <c r="D394" s="48" t="s">
        <v>83</v>
      </c>
      <c r="E394" s="48"/>
      <c r="F394" s="85">
        <v>10582.9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5">
        <v>10582.9</v>
      </c>
    </row>
    <row r="395" spans="1:24" s="25" customFormat="1" ht="15.75" outlineLevel="3">
      <c r="A395" s="8" t="s">
        <v>220</v>
      </c>
      <c r="B395" s="9" t="s">
        <v>14</v>
      </c>
      <c r="C395" s="9" t="s">
        <v>311</v>
      </c>
      <c r="D395" s="9" t="s">
        <v>5</v>
      </c>
      <c r="E395" s="9"/>
      <c r="F395" s="82">
        <f>F396</f>
        <v>0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2">
        <f>X396</f>
        <v>0</v>
      </c>
    </row>
    <row r="396" spans="1:24" s="25" customFormat="1" ht="36" customHeight="1" outlineLevel="3">
      <c r="A396" s="77" t="s">
        <v>167</v>
      </c>
      <c r="B396" s="6" t="s">
        <v>14</v>
      </c>
      <c r="C396" s="6" t="s">
        <v>312</v>
      </c>
      <c r="D396" s="6" t="s">
        <v>5</v>
      </c>
      <c r="E396" s="6"/>
      <c r="F396" s="84">
        <f>F397</f>
        <v>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84">
        <f>X397</f>
        <v>0</v>
      </c>
    </row>
    <row r="397" spans="1:24" s="25" customFormat="1" ht="15.75" outlineLevel="3">
      <c r="A397" s="47" t="s">
        <v>92</v>
      </c>
      <c r="B397" s="48" t="s">
        <v>14</v>
      </c>
      <c r="C397" s="48" t="s">
        <v>312</v>
      </c>
      <c r="D397" s="48" t="s">
        <v>93</v>
      </c>
      <c r="E397" s="48"/>
      <c r="F397" s="85">
        <f>F398</f>
        <v>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85">
        <f>X398</f>
        <v>0</v>
      </c>
    </row>
    <row r="398" spans="1:24" s="25" customFormat="1" ht="31.5" outlineLevel="3">
      <c r="A398" s="47" t="s">
        <v>94</v>
      </c>
      <c r="B398" s="48" t="s">
        <v>14</v>
      </c>
      <c r="C398" s="48" t="s">
        <v>312</v>
      </c>
      <c r="D398" s="48" t="s">
        <v>95</v>
      </c>
      <c r="E398" s="48"/>
      <c r="F398" s="85">
        <v>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X398" s="85">
        <v>0</v>
      </c>
    </row>
    <row r="399" spans="1:24" s="25" customFormat="1" ht="15.75" outlineLevel="3">
      <c r="A399" s="8" t="s">
        <v>221</v>
      </c>
      <c r="B399" s="9" t="s">
        <v>14</v>
      </c>
      <c r="C399" s="9" t="s">
        <v>313</v>
      </c>
      <c r="D399" s="9" t="s">
        <v>5</v>
      </c>
      <c r="E399" s="9"/>
      <c r="F399" s="82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82">
        <f>X400</f>
        <v>0</v>
      </c>
    </row>
    <row r="400" spans="1:24" s="25" customFormat="1" ht="31.5" outlineLevel="3">
      <c r="A400" s="77" t="s">
        <v>168</v>
      </c>
      <c r="B400" s="6" t="s">
        <v>14</v>
      </c>
      <c r="C400" s="6" t="s">
        <v>314</v>
      </c>
      <c r="D400" s="6" t="s">
        <v>5</v>
      </c>
      <c r="E400" s="6"/>
      <c r="F400" s="84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84">
        <f>X401</f>
        <v>0</v>
      </c>
    </row>
    <row r="401" spans="1:24" s="25" customFormat="1" ht="15.75" outlineLevel="3">
      <c r="A401" s="47" t="s">
        <v>92</v>
      </c>
      <c r="B401" s="48" t="s">
        <v>14</v>
      </c>
      <c r="C401" s="48" t="s">
        <v>314</v>
      </c>
      <c r="D401" s="48" t="s">
        <v>93</v>
      </c>
      <c r="E401" s="48"/>
      <c r="F401" s="85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85">
        <f>X402</f>
        <v>0</v>
      </c>
    </row>
    <row r="402" spans="1:24" s="25" customFormat="1" ht="31.5" outlineLevel="3">
      <c r="A402" s="47" t="s">
        <v>94</v>
      </c>
      <c r="B402" s="48" t="s">
        <v>14</v>
      </c>
      <c r="C402" s="48" t="s">
        <v>314</v>
      </c>
      <c r="D402" s="48" t="s">
        <v>95</v>
      </c>
      <c r="E402" s="48"/>
      <c r="F402" s="85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85">
        <v>0</v>
      </c>
    </row>
    <row r="403" spans="1:24" s="25" customFormat="1" ht="15.75" outlineLevel="3">
      <c r="A403" s="8" t="s">
        <v>222</v>
      </c>
      <c r="B403" s="9" t="s">
        <v>14</v>
      </c>
      <c r="C403" s="9" t="s">
        <v>315</v>
      </c>
      <c r="D403" s="9" t="s">
        <v>5</v>
      </c>
      <c r="E403" s="9"/>
      <c r="F403" s="82">
        <f>F404</f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82">
        <f>X404</f>
        <v>0</v>
      </c>
    </row>
    <row r="404" spans="1:24" s="25" customFormat="1" ht="31.5" outlineLevel="3">
      <c r="A404" s="77" t="s">
        <v>169</v>
      </c>
      <c r="B404" s="6" t="s">
        <v>14</v>
      </c>
      <c r="C404" s="6" t="s">
        <v>316</v>
      </c>
      <c r="D404" s="6" t="s">
        <v>5</v>
      </c>
      <c r="E404" s="6"/>
      <c r="F404" s="84">
        <f>F405</f>
        <v>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84">
        <f>X405</f>
        <v>0</v>
      </c>
    </row>
    <row r="405" spans="1:24" s="25" customFormat="1" ht="15.75" outlineLevel="3">
      <c r="A405" s="47" t="s">
        <v>92</v>
      </c>
      <c r="B405" s="48" t="s">
        <v>14</v>
      </c>
      <c r="C405" s="48" t="s">
        <v>316</v>
      </c>
      <c r="D405" s="48" t="s">
        <v>93</v>
      </c>
      <c r="E405" s="48"/>
      <c r="F405" s="85">
        <f>F406</f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85">
        <f>X406</f>
        <v>0</v>
      </c>
    </row>
    <row r="406" spans="1:24" s="25" customFormat="1" ht="31.5" outlineLevel="3">
      <c r="A406" s="47" t="s">
        <v>94</v>
      </c>
      <c r="B406" s="48" t="s">
        <v>14</v>
      </c>
      <c r="C406" s="48" t="s">
        <v>316</v>
      </c>
      <c r="D406" s="48" t="s">
        <v>95</v>
      </c>
      <c r="E406" s="48"/>
      <c r="F406" s="85"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85">
        <v>0</v>
      </c>
    </row>
    <row r="407" spans="1:24" s="25" customFormat="1" ht="17.25" customHeight="1" outlineLevel="6">
      <c r="A407" s="16" t="s">
        <v>51</v>
      </c>
      <c r="B407" s="17" t="s">
        <v>50</v>
      </c>
      <c r="C407" s="17" t="s">
        <v>242</v>
      </c>
      <c r="D407" s="17" t="s">
        <v>5</v>
      </c>
      <c r="E407" s="17"/>
      <c r="F407" s="18">
        <f>F408+F414+F424+F430</f>
        <v>6315</v>
      </c>
      <c r="G407" s="18" t="e">
        <f>G408+G414+G424</f>
        <v>#REF!</v>
      </c>
      <c r="H407" s="18" t="e">
        <f>H408+H414+H424</f>
        <v>#REF!</v>
      </c>
      <c r="I407" s="18" t="e">
        <f>I408+I414+I424</f>
        <v>#REF!</v>
      </c>
      <c r="J407" s="18" t="e">
        <f>J408+J414+J424</f>
        <v>#REF!</v>
      </c>
      <c r="K407" s="18" t="e">
        <f>K408+K414+K424</f>
        <v>#REF!</v>
      </c>
      <c r="L407" s="18" t="e">
        <f>L408+L414+L424</f>
        <v>#REF!</v>
      </c>
      <c r="M407" s="18" t="e">
        <f>M408+M414+M424</f>
        <v>#REF!</v>
      </c>
      <c r="N407" s="18" t="e">
        <f>N408+N414+N424</f>
        <v>#REF!</v>
      </c>
      <c r="O407" s="18" t="e">
        <f>O408+O414+O424</f>
        <v>#REF!</v>
      </c>
      <c r="P407" s="18" t="e">
        <f>P408+P414+P424</f>
        <v>#REF!</v>
      </c>
      <c r="Q407" s="18" t="e">
        <f>Q408+Q414+Q424</f>
        <v>#REF!</v>
      </c>
      <c r="R407" s="18" t="e">
        <f>R408+R414+R424</f>
        <v>#REF!</v>
      </c>
      <c r="S407" s="18" t="e">
        <f>S408+S414+S424</f>
        <v>#REF!</v>
      </c>
      <c r="T407" s="18" t="e">
        <f>T408+T414+T424</f>
        <v>#REF!</v>
      </c>
      <c r="U407" s="18" t="e">
        <f>U408+U414+U424</f>
        <v>#REF!</v>
      </c>
      <c r="V407" s="18" t="e">
        <f>V408+V414+V424</f>
        <v>#REF!</v>
      </c>
      <c r="X407" s="18">
        <f>X408+X414+X424+X430</f>
        <v>6329</v>
      </c>
    </row>
    <row r="408" spans="1:24" s="25" customFormat="1" ht="15.75" outlineLevel="3">
      <c r="A408" s="73" t="s">
        <v>40</v>
      </c>
      <c r="B408" s="31" t="s">
        <v>15</v>
      </c>
      <c r="C408" s="31" t="s">
        <v>242</v>
      </c>
      <c r="D408" s="31" t="s">
        <v>5</v>
      </c>
      <c r="E408" s="31"/>
      <c r="F408" s="66">
        <f>F409</f>
        <v>732</v>
      </c>
      <c r="G408" s="10">
        <f aca="true" t="shared" si="48" ref="G408:V408">G410</f>
        <v>0</v>
      </c>
      <c r="H408" s="10">
        <f t="shared" si="48"/>
        <v>0</v>
      </c>
      <c r="I408" s="10">
        <f t="shared" si="48"/>
        <v>0</v>
      </c>
      <c r="J408" s="10">
        <f t="shared" si="48"/>
        <v>0</v>
      </c>
      <c r="K408" s="10">
        <f t="shared" si="48"/>
        <v>0</v>
      </c>
      <c r="L408" s="10">
        <f t="shared" si="48"/>
        <v>0</v>
      </c>
      <c r="M408" s="10">
        <f t="shared" si="48"/>
        <v>0</v>
      </c>
      <c r="N408" s="10">
        <f t="shared" si="48"/>
        <v>0</v>
      </c>
      <c r="O408" s="10">
        <f t="shared" si="48"/>
        <v>0</v>
      </c>
      <c r="P408" s="10">
        <f t="shared" si="48"/>
        <v>0</v>
      </c>
      <c r="Q408" s="10">
        <f t="shared" si="48"/>
        <v>0</v>
      </c>
      <c r="R408" s="10">
        <f t="shared" si="48"/>
        <v>0</v>
      </c>
      <c r="S408" s="10">
        <f t="shared" si="48"/>
        <v>0</v>
      </c>
      <c r="T408" s="10">
        <f t="shared" si="48"/>
        <v>0</v>
      </c>
      <c r="U408" s="10">
        <f t="shared" si="48"/>
        <v>0</v>
      </c>
      <c r="V408" s="10">
        <f t="shared" si="48"/>
        <v>0</v>
      </c>
      <c r="X408" s="66">
        <f>X409</f>
        <v>732</v>
      </c>
    </row>
    <row r="409" spans="1:24" s="25" customFormat="1" ht="31.5" outlineLevel="3">
      <c r="A409" s="21" t="s">
        <v>130</v>
      </c>
      <c r="B409" s="9" t="s">
        <v>15</v>
      </c>
      <c r="C409" s="9" t="s">
        <v>243</v>
      </c>
      <c r="D409" s="9" t="s">
        <v>5</v>
      </c>
      <c r="E409" s="9"/>
      <c r="F409" s="82">
        <f>F410</f>
        <v>732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X409" s="82">
        <f>X410</f>
        <v>732</v>
      </c>
    </row>
    <row r="410" spans="1:24" s="15" customFormat="1" ht="30.75" customHeight="1" outlineLevel="3">
      <c r="A410" s="21" t="s">
        <v>132</v>
      </c>
      <c r="B410" s="12" t="s">
        <v>15</v>
      </c>
      <c r="C410" s="12" t="s">
        <v>244</v>
      </c>
      <c r="D410" s="12" t="s">
        <v>5</v>
      </c>
      <c r="E410" s="12"/>
      <c r="F410" s="87">
        <f>F411</f>
        <v>732</v>
      </c>
      <c r="G410" s="13">
        <f aca="true" t="shared" si="49" ref="G410:V411">G411</f>
        <v>0</v>
      </c>
      <c r="H410" s="13">
        <f t="shared" si="49"/>
        <v>0</v>
      </c>
      <c r="I410" s="13">
        <f t="shared" si="49"/>
        <v>0</v>
      </c>
      <c r="J410" s="13">
        <f t="shared" si="49"/>
        <v>0</v>
      </c>
      <c r="K410" s="13">
        <f t="shared" si="49"/>
        <v>0</v>
      </c>
      <c r="L410" s="13">
        <f t="shared" si="49"/>
        <v>0</v>
      </c>
      <c r="M410" s="13">
        <f t="shared" si="49"/>
        <v>0</v>
      </c>
      <c r="N410" s="13">
        <f t="shared" si="49"/>
        <v>0</v>
      </c>
      <c r="O410" s="13">
        <f t="shared" si="49"/>
        <v>0</v>
      </c>
      <c r="P410" s="13">
        <f t="shared" si="49"/>
        <v>0</v>
      </c>
      <c r="Q410" s="13">
        <f t="shared" si="49"/>
        <v>0</v>
      </c>
      <c r="R410" s="13">
        <f t="shared" si="49"/>
        <v>0</v>
      </c>
      <c r="S410" s="13">
        <f t="shared" si="49"/>
        <v>0</v>
      </c>
      <c r="T410" s="13">
        <f t="shared" si="49"/>
        <v>0</v>
      </c>
      <c r="U410" s="13">
        <f t="shared" si="49"/>
        <v>0</v>
      </c>
      <c r="V410" s="13">
        <f t="shared" si="49"/>
        <v>0</v>
      </c>
      <c r="X410" s="87">
        <f>X411</f>
        <v>732</v>
      </c>
    </row>
    <row r="411" spans="1:24" s="25" customFormat="1" ht="33" customHeight="1" outlineLevel="4">
      <c r="A411" s="50" t="s">
        <v>170</v>
      </c>
      <c r="B411" s="19" t="s">
        <v>15</v>
      </c>
      <c r="C411" s="19" t="s">
        <v>317</v>
      </c>
      <c r="D411" s="19" t="s">
        <v>5</v>
      </c>
      <c r="E411" s="19"/>
      <c r="F411" s="83">
        <f>F412</f>
        <v>732</v>
      </c>
      <c r="G411" s="7">
        <f t="shared" si="49"/>
        <v>0</v>
      </c>
      <c r="H411" s="7">
        <f t="shared" si="49"/>
        <v>0</v>
      </c>
      <c r="I411" s="7">
        <f t="shared" si="49"/>
        <v>0</v>
      </c>
      <c r="J411" s="7">
        <f t="shared" si="49"/>
        <v>0</v>
      </c>
      <c r="K411" s="7">
        <f t="shared" si="49"/>
        <v>0</v>
      </c>
      <c r="L411" s="7">
        <f t="shared" si="49"/>
        <v>0</v>
      </c>
      <c r="M411" s="7">
        <f t="shared" si="49"/>
        <v>0</v>
      </c>
      <c r="N411" s="7">
        <f t="shared" si="49"/>
        <v>0</v>
      </c>
      <c r="O411" s="7">
        <f t="shared" si="49"/>
        <v>0</v>
      </c>
      <c r="P411" s="7">
        <f t="shared" si="49"/>
        <v>0</v>
      </c>
      <c r="Q411" s="7">
        <f t="shared" si="49"/>
        <v>0</v>
      </c>
      <c r="R411" s="7">
        <f t="shared" si="49"/>
        <v>0</v>
      </c>
      <c r="S411" s="7">
        <f t="shared" si="49"/>
        <v>0</v>
      </c>
      <c r="T411" s="7">
        <f t="shared" si="49"/>
        <v>0</v>
      </c>
      <c r="U411" s="7">
        <f t="shared" si="49"/>
        <v>0</v>
      </c>
      <c r="V411" s="7">
        <f t="shared" si="49"/>
        <v>0</v>
      </c>
      <c r="X411" s="83">
        <f>X412</f>
        <v>732</v>
      </c>
    </row>
    <row r="412" spans="1:24" s="25" customFormat="1" ht="15.75" outlineLevel="5">
      <c r="A412" s="5" t="s">
        <v>121</v>
      </c>
      <c r="B412" s="6" t="s">
        <v>15</v>
      </c>
      <c r="C412" s="6" t="s">
        <v>317</v>
      </c>
      <c r="D412" s="6" t="s">
        <v>119</v>
      </c>
      <c r="E412" s="6"/>
      <c r="F412" s="84">
        <f>F413</f>
        <v>732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84">
        <f>X413</f>
        <v>732</v>
      </c>
    </row>
    <row r="413" spans="1:24" s="25" customFormat="1" ht="31.5" outlineLevel="5">
      <c r="A413" s="47" t="s">
        <v>122</v>
      </c>
      <c r="B413" s="48" t="s">
        <v>15</v>
      </c>
      <c r="C413" s="48" t="s">
        <v>317</v>
      </c>
      <c r="D413" s="48" t="s">
        <v>120</v>
      </c>
      <c r="E413" s="48"/>
      <c r="F413" s="85">
        <v>732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85">
        <v>732</v>
      </c>
    </row>
    <row r="414" spans="1:24" s="25" customFormat="1" ht="15.75" outlineLevel="3">
      <c r="A414" s="73" t="s">
        <v>41</v>
      </c>
      <c r="B414" s="31" t="s">
        <v>16</v>
      </c>
      <c r="C414" s="31" t="s">
        <v>242</v>
      </c>
      <c r="D414" s="31" t="s">
        <v>5</v>
      </c>
      <c r="E414" s="31"/>
      <c r="F414" s="89">
        <f>F415</f>
        <v>638</v>
      </c>
      <c r="G414" s="10" t="e">
        <f>#REF!</f>
        <v>#REF!</v>
      </c>
      <c r="H414" s="10" t="e">
        <f>#REF!</f>
        <v>#REF!</v>
      </c>
      <c r="I414" s="10" t="e">
        <f>#REF!</f>
        <v>#REF!</v>
      </c>
      <c r="J414" s="10" t="e">
        <f>#REF!</f>
        <v>#REF!</v>
      </c>
      <c r="K414" s="10" t="e">
        <f>#REF!</f>
        <v>#REF!</v>
      </c>
      <c r="L414" s="10" t="e">
        <f>#REF!</f>
        <v>#REF!</v>
      </c>
      <c r="M414" s="10" t="e">
        <f>#REF!</f>
        <v>#REF!</v>
      </c>
      <c r="N414" s="10" t="e">
        <f>#REF!</f>
        <v>#REF!</v>
      </c>
      <c r="O414" s="10" t="e">
        <f>#REF!</f>
        <v>#REF!</v>
      </c>
      <c r="P414" s="10" t="e">
        <f>#REF!</f>
        <v>#REF!</v>
      </c>
      <c r="Q414" s="10" t="e">
        <f>#REF!</f>
        <v>#REF!</v>
      </c>
      <c r="R414" s="10" t="e">
        <f>#REF!</f>
        <v>#REF!</v>
      </c>
      <c r="S414" s="10" t="e">
        <f>#REF!</f>
        <v>#REF!</v>
      </c>
      <c r="T414" s="10" t="e">
        <f>#REF!</f>
        <v>#REF!</v>
      </c>
      <c r="U414" s="10" t="e">
        <f>#REF!</f>
        <v>#REF!</v>
      </c>
      <c r="V414" s="10" t="e">
        <f>#REF!</f>
        <v>#REF!</v>
      </c>
      <c r="X414" s="89">
        <f>X415</f>
        <v>652</v>
      </c>
    </row>
    <row r="415" spans="1:24" s="25" customFormat="1" ht="15.75" outlineLevel="3">
      <c r="A415" s="14" t="s">
        <v>139</v>
      </c>
      <c r="B415" s="9" t="s">
        <v>16</v>
      </c>
      <c r="C415" s="9" t="s">
        <v>242</v>
      </c>
      <c r="D415" s="9" t="s">
        <v>5</v>
      </c>
      <c r="E415" s="9"/>
      <c r="F415" s="82">
        <f>F416+F420</f>
        <v>638</v>
      </c>
      <c r="G415" s="82">
        <f aca="true" t="shared" si="50" ref="G415:X415">G416+G420</f>
        <v>0</v>
      </c>
      <c r="H415" s="82">
        <f t="shared" si="50"/>
        <v>0</v>
      </c>
      <c r="I415" s="82">
        <f t="shared" si="50"/>
        <v>0</v>
      </c>
      <c r="J415" s="82">
        <f t="shared" si="50"/>
        <v>0</v>
      </c>
      <c r="K415" s="82">
        <f t="shared" si="50"/>
        <v>0</v>
      </c>
      <c r="L415" s="82">
        <f t="shared" si="50"/>
        <v>0</v>
      </c>
      <c r="M415" s="82">
        <f t="shared" si="50"/>
        <v>0</v>
      </c>
      <c r="N415" s="82">
        <f t="shared" si="50"/>
        <v>0</v>
      </c>
      <c r="O415" s="82">
        <f t="shared" si="50"/>
        <v>0</v>
      </c>
      <c r="P415" s="82">
        <f t="shared" si="50"/>
        <v>0</v>
      </c>
      <c r="Q415" s="82">
        <f t="shared" si="50"/>
        <v>0</v>
      </c>
      <c r="R415" s="82">
        <f t="shared" si="50"/>
        <v>0</v>
      </c>
      <c r="S415" s="82">
        <f t="shared" si="50"/>
        <v>0</v>
      </c>
      <c r="T415" s="82">
        <f t="shared" si="50"/>
        <v>0</v>
      </c>
      <c r="U415" s="82">
        <f t="shared" si="50"/>
        <v>0</v>
      </c>
      <c r="V415" s="82">
        <f t="shared" si="50"/>
        <v>0</v>
      </c>
      <c r="W415" s="82">
        <f t="shared" si="50"/>
        <v>0</v>
      </c>
      <c r="X415" s="82">
        <f t="shared" si="50"/>
        <v>652</v>
      </c>
    </row>
    <row r="416" spans="1:24" s="25" customFormat="1" ht="15.75" outlineLevel="5">
      <c r="A416" s="8" t="s">
        <v>223</v>
      </c>
      <c r="B416" s="9" t="s">
        <v>16</v>
      </c>
      <c r="C416" s="9" t="s">
        <v>318</v>
      </c>
      <c r="D416" s="9" t="s">
        <v>5</v>
      </c>
      <c r="E416" s="9"/>
      <c r="F416" s="82">
        <f>F417</f>
        <v>386</v>
      </c>
      <c r="G416" s="82">
        <f aca="true" t="shared" si="51" ref="G416:X416">G417</f>
        <v>0</v>
      </c>
      <c r="H416" s="82">
        <f t="shared" si="51"/>
        <v>0</v>
      </c>
      <c r="I416" s="82">
        <f t="shared" si="51"/>
        <v>0</v>
      </c>
      <c r="J416" s="82">
        <f t="shared" si="51"/>
        <v>0</v>
      </c>
      <c r="K416" s="82">
        <f t="shared" si="51"/>
        <v>0</v>
      </c>
      <c r="L416" s="82">
        <f t="shared" si="51"/>
        <v>0</v>
      </c>
      <c r="M416" s="82">
        <f t="shared" si="51"/>
        <v>0</v>
      </c>
      <c r="N416" s="82">
        <f t="shared" si="51"/>
        <v>0</v>
      </c>
      <c r="O416" s="82">
        <f t="shared" si="51"/>
        <v>0</v>
      </c>
      <c r="P416" s="82">
        <f t="shared" si="51"/>
        <v>0</v>
      </c>
      <c r="Q416" s="82">
        <f t="shared" si="51"/>
        <v>0</v>
      </c>
      <c r="R416" s="82">
        <f t="shared" si="51"/>
        <v>0</v>
      </c>
      <c r="S416" s="82">
        <f t="shared" si="51"/>
        <v>0</v>
      </c>
      <c r="T416" s="82">
        <f t="shared" si="51"/>
        <v>0</v>
      </c>
      <c r="U416" s="82">
        <f t="shared" si="51"/>
        <v>0</v>
      </c>
      <c r="V416" s="82">
        <f t="shared" si="51"/>
        <v>0</v>
      </c>
      <c r="W416" s="82">
        <f t="shared" si="51"/>
        <v>0</v>
      </c>
      <c r="X416" s="82">
        <f t="shared" si="51"/>
        <v>400</v>
      </c>
    </row>
    <row r="417" spans="1:24" s="25" customFormat="1" ht="31.5" outlineLevel="5">
      <c r="A417" s="64" t="s">
        <v>400</v>
      </c>
      <c r="B417" s="19" t="s">
        <v>16</v>
      </c>
      <c r="C417" s="19" t="s">
        <v>399</v>
      </c>
      <c r="D417" s="19" t="s">
        <v>5</v>
      </c>
      <c r="E417" s="19"/>
      <c r="F417" s="83">
        <f>F418</f>
        <v>386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83">
        <f>X418</f>
        <v>400</v>
      </c>
    </row>
    <row r="418" spans="1:24" s="25" customFormat="1" ht="31.5" outlineLevel="5">
      <c r="A418" s="5" t="s">
        <v>102</v>
      </c>
      <c r="B418" s="6" t="s">
        <v>16</v>
      </c>
      <c r="C418" s="6" t="s">
        <v>399</v>
      </c>
      <c r="D418" s="6" t="s">
        <v>103</v>
      </c>
      <c r="E418" s="6"/>
      <c r="F418" s="84">
        <f>F419</f>
        <v>386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84">
        <f>X419</f>
        <v>400</v>
      </c>
    </row>
    <row r="419" spans="1:24" s="25" customFormat="1" ht="15.75" outlineLevel="5">
      <c r="A419" s="47" t="s">
        <v>124</v>
      </c>
      <c r="B419" s="48" t="s">
        <v>16</v>
      </c>
      <c r="C419" s="48" t="s">
        <v>399</v>
      </c>
      <c r="D419" s="48" t="s">
        <v>123</v>
      </c>
      <c r="E419" s="48"/>
      <c r="F419" s="85">
        <v>386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85">
        <v>400</v>
      </c>
    </row>
    <row r="420" spans="1:24" s="25" customFormat="1" ht="15.75" outlineLevel="5">
      <c r="A420" s="70" t="s">
        <v>216</v>
      </c>
      <c r="B420" s="9" t="s">
        <v>16</v>
      </c>
      <c r="C420" s="9" t="s">
        <v>282</v>
      </c>
      <c r="D420" s="9" t="s">
        <v>5</v>
      </c>
      <c r="E420" s="9"/>
      <c r="F420" s="82">
        <f>F421</f>
        <v>252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82">
        <f>X421</f>
        <v>252</v>
      </c>
    </row>
    <row r="421" spans="1:24" s="25" customFormat="1" ht="31.5" outlineLevel="5">
      <c r="A421" s="88" t="s">
        <v>161</v>
      </c>
      <c r="B421" s="19" t="s">
        <v>16</v>
      </c>
      <c r="C421" s="19" t="s">
        <v>303</v>
      </c>
      <c r="D421" s="19" t="s">
        <v>5</v>
      </c>
      <c r="E421" s="19"/>
      <c r="F421" s="20">
        <f>F422</f>
        <v>252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20">
        <f>X422</f>
        <v>252</v>
      </c>
    </row>
    <row r="422" spans="1:24" s="25" customFormat="1" ht="15.75" outlineLevel="5">
      <c r="A422" s="5" t="s">
        <v>121</v>
      </c>
      <c r="B422" s="6" t="s">
        <v>16</v>
      </c>
      <c r="C422" s="6" t="s">
        <v>302</v>
      </c>
      <c r="D422" s="6" t="s">
        <v>119</v>
      </c>
      <c r="E422" s="6"/>
      <c r="F422" s="7">
        <f>F423</f>
        <v>252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7">
        <f>X423</f>
        <v>252</v>
      </c>
    </row>
    <row r="423" spans="1:24" s="25" customFormat="1" ht="31.5" outlineLevel="5">
      <c r="A423" s="47" t="s">
        <v>122</v>
      </c>
      <c r="B423" s="48" t="s">
        <v>16</v>
      </c>
      <c r="C423" s="48" t="s">
        <v>302</v>
      </c>
      <c r="D423" s="48" t="s">
        <v>120</v>
      </c>
      <c r="E423" s="48"/>
      <c r="F423" s="49">
        <v>252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49">
        <v>252</v>
      </c>
    </row>
    <row r="424" spans="1:24" s="25" customFormat="1" ht="15.75" outlineLevel="5">
      <c r="A424" s="73" t="s">
        <v>46</v>
      </c>
      <c r="B424" s="31" t="s">
        <v>23</v>
      </c>
      <c r="C424" s="31" t="s">
        <v>242</v>
      </c>
      <c r="D424" s="31" t="s">
        <v>5</v>
      </c>
      <c r="E424" s="31"/>
      <c r="F424" s="66">
        <f>F425</f>
        <v>4845</v>
      </c>
      <c r="G424" s="10">
        <f aca="true" t="shared" si="52" ref="G424:V424">G426</f>
        <v>0</v>
      </c>
      <c r="H424" s="10">
        <f t="shared" si="52"/>
        <v>0</v>
      </c>
      <c r="I424" s="10">
        <f t="shared" si="52"/>
        <v>0</v>
      </c>
      <c r="J424" s="10">
        <f t="shared" si="52"/>
        <v>0</v>
      </c>
      <c r="K424" s="10">
        <f t="shared" si="52"/>
        <v>0</v>
      </c>
      <c r="L424" s="10">
        <f t="shared" si="52"/>
        <v>0</v>
      </c>
      <c r="M424" s="10">
        <f t="shared" si="52"/>
        <v>0</v>
      </c>
      <c r="N424" s="10">
        <f t="shared" si="52"/>
        <v>0</v>
      </c>
      <c r="O424" s="10">
        <f t="shared" si="52"/>
        <v>0</v>
      </c>
      <c r="P424" s="10">
        <f t="shared" si="52"/>
        <v>0</v>
      </c>
      <c r="Q424" s="10">
        <f t="shared" si="52"/>
        <v>0</v>
      </c>
      <c r="R424" s="10">
        <f t="shared" si="52"/>
        <v>0</v>
      </c>
      <c r="S424" s="10">
        <f t="shared" si="52"/>
        <v>0</v>
      </c>
      <c r="T424" s="10">
        <f t="shared" si="52"/>
        <v>0</v>
      </c>
      <c r="U424" s="10">
        <f t="shared" si="52"/>
        <v>0</v>
      </c>
      <c r="V424" s="10">
        <f t="shared" si="52"/>
        <v>0</v>
      </c>
      <c r="X424" s="66">
        <f>X425</f>
        <v>4845</v>
      </c>
    </row>
    <row r="425" spans="1:24" s="25" customFormat="1" ht="31.5" outlineLevel="5">
      <c r="A425" s="21" t="s">
        <v>130</v>
      </c>
      <c r="B425" s="9" t="s">
        <v>23</v>
      </c>
      <c r="C425" s="9" t="s">
        <v>243</v>
      </c>
      <c r="D425" s="9" t="s">
        <v>5</v>
      </c>
      <c r="E425" s="9"/>
      <c r="F425" s="10">
        <f>F426</f>
        <v>4845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X425" s="10">
        <f>X426</f>
        <v>4845</v>
      </c>
    </row>
    <row r="426" spans="1:24" s="25" customFormat="1" ht="31.5" outlineLevel="5">
      <c r="A426" s="21" t="s">
        <v>132</v>
      </c>
      <c r="B426" s="12" t="s">
        <v>23</v>
      </c>
      <c r="C426" s="12" t="s">
        <v>244</v>
      </c>
      <c r="D426" s="12" t="s">
        <v>5</v>
      </c>
      <c r="E426" s="12"/>
      <c r="F426" s="13">
        <f>F427</f>
        <v>4845</v>
      </c>
      <c r="G426" s="13">
        <f aca="true" t="shared" si="53" ref="G426:V427">G427</f>
        <v>0</v>
      </c>
      <c r="H426" s="13">
        <f t="shared" si="53"/>
        <v>0</v>
      </c>
      <c r="I426" s="13">
        <f t="shared" si="53"/>
        <v>0</v>
      </c>
      <c r="J426" s="13">
        <f t="shared" si="53"/>
        <v>0</v>
      </c>
      <c r="K426" s="13">
        <f t="shared" si="53"/>
        <v>0</v>
      </c>
      <c r="L426" s="13">
        <f t="shared" si="53"/>
        <v>0</v>
      </c>
      <c r="M426" s="13">
        <f t="shared" si="53"/>
        <v>0</v>
      </c>
      <c r="N426" s="13">
        <f t="shared" si="53"/>
        <v>0</v>
      </c>
      <c r="O426" s="13">
        <f t="shared" si="53"/>
        <v>0</v>
      </c>
      <c r="P426" s="13">
        <f t="shared" si="53"/>
        <v>0</v>
      </c>
      <c r="Q426" s="13">
        <f t="shared" si="53"/>
        <v>0</v>
      </c>
      <c r="R426" s="13">
        <f t="shared" si="53"/>
        <v>0</v>
      </c>
      <c r="S426" s="13">
        <f t="shared" si="53"/>
        <v>0</v>
      </c>
      <c r="T426" s="13">
        <f t="shared" si="53"/>
        <v>0</v>
      </c>
      <c r="U426" s="13">
        <f t="shared" si="53"/>
        <v>0</v>
      </c>
      <c r="V426" s="13">
        <f t="shared" si="53"/>
        <v>0</v>
      </c>
      <c r="X426" s="13">
        <f>X427</f>
        <v>4845</v>
      </c>
    </row>
    <row r="427" spans="1:24" s="25" customFormat="1" ht="47.25" outlineLevel="5">
      <c r="A427" s="64" t="s">
        <v>171</v>
      </c>
      <c r="B427" s="19" t="s">
        <v>23</v>
      </c>
      <c r="C427" s="19" t="s">
        <v>319</v>
      </c>
      <c r="D427" s="19" t="s">
        <v>5</v>
      </c>
      <c r="E427" s="19"/>
      <c r="F427" s="20">
        <f>F428</f>
        <v>4845</v>
      </c>
      <c r="G427" s="7">
        <f t="shared" si="53"/>
        <v>0</v>
      </c>
      <c r="H427" s="7">
        <f t="shared" si="53"/>
        <v>0</v>
      </c>
      <c r="I427" s="7">
        <f t="shared" si="53"/>
        <v>0</v>
      </c>
      <c r="J427" s="7">
        <f t="shared" si="53"/>
        <v>0</v>
      </c>
      <c r="K427" s="7">
        <f t="shared" si="53"/>
        <v>0</v>
      </c>
      <c r="L427" s="7">
        <f t="shared" si="53"/>
        <v>0</v>
      </c>
      <c r="M427" s="7">
        <f t="shared" si="53"/>
        <v>0</v>
      </c>
      <c r="N427" s="7">
        <f t="shared" si="53"/>
        <v>0</v>
      </c>
      <c r="O427" s="7">
        <f t="shared" si="53"/>
        <v>0</v>
      </c>
      <c r="P427" s="7">
        <f t="shared" si="53"/>
        <v>0</v>
      </c>
      <c r="Q427" s="7">
        <f t="shared" si="53"/>
        <v>0</v>
      </c>
      <c r="R427" s="7">
        <f t="shared" si="53"/>
        <v>0</v>
      </c>
      <c r="S427" s="7">
        <f t="shared" si="53"/>
        <v>0</v>
      </c>
      <c r="T427" s="7">
        <f t="shared" si="53"/>
        <v>0</v>
      </c>
      <c r="U427" s="7">
        <f t="shared" si="53"/>
        <v>0</v>
      </c>
      <c r="V427" s="7">
        <f t="shared" si="53"/>
        <v>0</v>
      </c>
      <c r="X427" s="20">
        <f>X428</f>
        <v>4845</v>
      </c>
    </row>
    <row r="428" spans="1:24" s="25" customFormat="1" ht="15.75" outlineLevel="5">
      <c r="A428" s="5" t="s">
        <v>121</v>
      </c>
      <c r="B428" s="6" t="s">
        <v>23</v>
      </c>
      <c r="C428" s="6" t="s">
        <v>319</v>
      </c>
      <c r="D428" s="6" t="s">
        <v>119</v>
      </c>
      <c r="E428" s="6"/>
      <c r="F428" s="7">
        <f>F429</f>
        <v>4845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X428" s="7">
        <f>X429</f>
        <v>4845</v>
      </c>
    </row>
    <row r="429" spans="1:24" s="25" customFormat="1" ht="31.5" outlineLevel="5">
      <c r="A429" s="47" t="s">
        <v>122</v>
      </c>
      <c r="B429" s="48" t="s">
        <v>23</v>
      </c>
      <c r="C429" s="48" t="s">
        <v>319</v>
      </c>
      <c r="D429" s="48" t="s">
        <v>120</v>
      </c>
      <c r="E429" s="48"/>
      <c r="F429" s="49">
        <v>4845</v>
      </c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X429" s="49">
        <v>4845</v>
      </c>
    </row>
    <row r="430" spans="1:24" s="25" customFormat="1" ht="15.75" outlineLevel="5">
      <c r="A430" s="73" t="s">
        <v>172</v>
      </c>
      <c r="B430" s="31" t="s">
        <v>173</v>
      </c>
      <c r="C430" s="31" t="s">
        <v>242</v>
      </c>
      <c r="D430" s="31" t="s">
        <v>5</v>
      </c>
      <c r="E430" s="31"/>
      <c r="F430" s="66">
        <f>F431</f>
        <v>100</v>
      </c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X430" s="66">
        <f>X431</f>
        <v>100</v>
      </c>
    </row>
    <row r="431" spans="1:24" s="25" customFormat="1" ht="15.75" outlineLevel="5">
      <c r="A431" s="14" t="s">
        <v>357</v>
      </c>
      <c r="B431" s="9" t="s">
        <v>173</v>
      </c>
      <c r="C431" s="9" t="s">
        <v>320</v>
      </c>
      <c r="D431" s="9" t="s">
        <v>5</v>
      </c>
      <c r="E431" s="9"/>
      <c r="F431" s="10">
        <f>F432</f>
        <v>100</v>
      </c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X431" s="10">
        <f>X432</f>
        <v>100</v>
      </c>
    </row>
    <row r="432" spans="1:24" s="25" customFormat="1" ht="33" customHeight="1" outlineLevel="5">
      <c r="A432" s="64" t="s">
        <v>175</v>
      </c>
      <c r="B432" s="19" t="s">
        <v>173</v>
      </c>
      <c r="C432" s="19" t="s">
        <v>321</v>
      </c>
      <c r="D432" s="19" t="s">
        <v>5</v>
      </c>
      <c r="E432" s="19"/>
      <c r="F432" s="20">
        <f>F433</f>
        <v>100</v>
      </c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X432" s="20">
        <f>X433</f>
        <v>100</v>
      </c>
    </row>
    <row r="433" spans="1:24" s="25" customFormat="1" ht="15.75" outlineLevel="5">
      <c r="A433" s="5" t="s">
        <v>92</v>
      </c>
      <c r="B433" s="6" t="s">
        <v>174</v>
      </c>
      <c r="C433" s="6" t="s">
        <v>321</v>
      </c>
      <c r="D433" s="6" t="s">
        <v>93</v>
      </c>
      <c r="E433" s="6"/>
      <c r="F433" s="7">
        <f>F434</f>
        <v>100</v>
      </c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X433" s="7">
        <f>X434</f>
        <v>100</v>
      </c>
    </row>
    <row r="434" spans="1:24" s="25" customFormat="1" ht="31.5" outlineLevel="5">
      <c r="A434" s="47" t="s">
        <v>94</v>
      </c>
      <c r="B434" s="48" t="s">
        <v>173</v>
      </c>
      <c r="C434" s="48" t="s">
        <v>321</v>
      </c>
      <c r="D434" s="48" t="s">
        <v>95</v>
      </c>
      <c r="E434" s="48"/>
      <c r="F434" s="49">
        <v>100</v>
      </c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X434" s="49">
        <v>100</v>
      </c>
    </row>
    <row r="435" spans="1:24" s="25" customFormat="1" ht="18.75" outlineLevel="5">
      <c r="A435" s="16" t="s">
        <v>76</v>
      </c>
      <c r="B435" s="17" t="s">
        <v>49</v>
      </c>
      <c r="C435" s="17" t="s">
        <v>242</v>
      </c>
      <c r="D435" s="17" t="s">
        <v>5</v>
      </c>
      <c r="E435" s="17"/>
      <c r="F435" s="18">
        <f>F436</f>
        <v>142</v>
      </c>
      <c r="G435" s="18">
        <f aca="true" t="shared" si="54" ref="G435:X435">G436</f>
        <v>0</v>
      </c>
      <c r="H435" s="18">
        <f t="shared" si="54"/>
        <v>0</v>
      </c>
      <c r="I435" s="18">
        <f t="shared" si="54"/>
        <v>0</v>
      </c>
      <c r="J435" s="18">
        <f t="shared" si="54"/>
        <v>0</v>
      </c>
      <c r="K435" s="18">
        <f t="shared" si="54"/>
        <v>0</v>
      </c>
      <c r="L435" s="18">
        <f t="shared" si="54"/>
        <v>0</v>
      </c>
      <c r="M435" s="18">
        <f t="shared" si="54"/>
        <v>0</v>
      </c>
      <c r="N435" s="18">
        <f t="shared" si="54"/>
        <v>0</v>
      </c>
      <c r="O435" s="18">
        <f t="shared" si="54"/>
        <v>0</v>
      </c>
      <c r="P435" s="18">
        <f t="shared" si="54"/>
        <v>0</v>
      </c>
      <c r="Q435" s="18">
        <f t="shared" si="54"/>
        <v>0</v>
      </c>
      <c r="R435" s="18">
        <f t="shared" si="54"/>
        <v>0</v>
      </c>
      <c r="S435" s="18">
        <f t="shared" si="54"/>
        <v>0</v>
      </c>
      <c r="T435" s="18">
        <f t="shared" si="54"/>
        <v>0</v>
      </c>
      <c r="U435" s="18">
        <f t="shared" si="54"/>
        <v>0</v>
      </c>
      <c r="V435" s="18">
        <f t="shared" si="54"/>
        <v>0</v>
      </c>
      <c r="W435" s="18">
        <f t="shared" si="54"/>
        <v>0</v>
      </c>
      <c r="X435" s="18">
        <f t="shared" si="54"/>
        <v>0</v>
      </c>
    </row>
    <row r="436" spans="1:24" s="25" customFormat="1" ht="15.75" outlineLevel="5">
      <c r="A436" s="8" t="s">
        <v>39</v>
      </c>
      <c r="B436" s="9" t="s">
        <v>17</v>
      </c>
      <c r="C436" s="9" t="s">
        <v>242</v>
      </c>
      <c r="D436" s="9" t="s">
        <v>5</v>
      </c>
      <c r="E436" s="9"/>
      <c r="F436" s="10">
        <f>F437</f>
        <v>142</v>
      </c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X436" s="10">
        <f>X437</f>
        <v>0</v>
      </c>
    </row>
    <row r="437" spans="1:24" s="25" customFormat="1" ht="15.75" outlineLevel="5">
      <c r="A437" s="61" t="s">
        <v>224</v>
      </c>
      <c r="B437" s="19" t="s">
        <v>17</v>
      </c>
      <c r="C437" s="19" t="s">
        <v>322</v>
      </c>
      <c r="D437" s="19" t="s">
        <v>5</v>
      </c>
      <c r="E437" s="19"/>
      <c r="F437" s="20">
        <f>F438</f>
        <v>142</v>
      </c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X437" s="20">
        <f>X438</f>
        <v>0</v>
      </c>
    </row>
    <row r="438" spans="1:24" s="25" customFormat="1" ht="36" customHeight="1" outlineLevel="5">
      <c r="A438" s="64" t="s">
        <v>176</v>
      </c>
      <c r="B438" s="19" t="s">
        <v>17</v>
      </c>
      <c r="C438" s="19" t="s">
        <v>323</v>
      </c>
      <c r="D438" s="19" t="s">
        <v>5</v>
      </c>
      <c r="E438" s="19"/>
      <c r="F438" s="20">
        <f>F439+F440</f>
        <v>142</v>
      </c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X438" s="20">
        <f>X439+X440</f>
        <v>0</v>
      </c>
    </row>
    <row r="439" spans="1:24" s="25" customFormat="1" ht="22.5" customHeight="1" outlineLevel="5">
      <c r="A439" s="5" t="s">
        <v>339</v>
      </c>
      <c r="B439" s="6" t="s">
        <v>17</v>
      </c>
      <c r="C439" s="6" t="s">
        <v>323</v>
      </c>
      <c r="D439" s="6" t="s">
        <v>340</v>
      </c>
      <c r="E439" s="6"/>
      <c r="F439" s="7">
        <v>35</v>
      </c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X439" s="7">
        <v>0</v>
      </c>
    </row>
    <row r="440" spans="1:24" s="25" customFormat="1" ht="15.75" outlineLevel="5">
      <c r="A440" s="5" t="s">
        <v>92</v>
      </c>
      <c r="B440" s="6" t="s">
        <v>17</v>
      </c>
      <c r="C440" s="6" t="s">
        <v>323</v>
      </c>
      <c r="D440" s="6" t="s">
        <v>93</v>
      </c>
      <c r="E440" s="6"/>
      <c r="F440" s="7">
        <f>F441</f>
        <v>107</v>
      </c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X440" s="7">
        <f>X441</f>
        <v>0</v>
      </c>
    </row>
    <row r="441" spans="1:24" s="25" customFormat="1" ht="31.5" outlineLevel="5">
      <c r="A441" s="47" t="s">
        <v>94</v>
      </c>
      <c r="B441" s="48" t="s">
        <v>17</v>
      </c>
      <c r="C441" s="48" t="s">
        <v>323</v>
      </c>
      <c r="D441" s="48" t="s">
        <v>95</v>
      </c>
      <c r="E441" s="48"/>
      <c r="F441" s="49">
        <v>107</v>
      </c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X441" s="49">
        <v>0</v>
      </c>
    </row>
    <row r="442" spans="1:24" s="25" customFormat="1" ht="18.75" outlineLevel="5">
      <c r="A442" s="16" t="s">
        <v>73</v>
      </c>
      <c r="B442" s="17" t="s">
        <v>74</v>
      </c>
      <c r="C442" s="17" t="s">
        <v>242</v>
      </c>
      <c r="D442" s="17" t="s">
        <v>5</v>
      </c>
      <c r="E442" s="17"/>
      <c r="F442" s="18">
        <f>F443</f>
        <v>2200</v>
      </c>
      <c r="G442" s="18">
        <f aca="true" t="shared" si="55" ref="G442:X442">G443</f>
        <v>0</v>
      </c>
      <c r="H442" s="18">
        <f t="shared" si="55"/>
        <v>0</v>
      </c>
      <c r="I442" s="18">
        <f t="shared" si="55"/>
        <v>0</v>
      </c>
      <c r="J442" s="18">
        <f t="shared" si="55"/>
        <v>0</v>
      </c>
      <c r="K442" s="18">
        <f t="shared" si="55"/>
        <v>0</v>
      </c>
      <c r="L442" s="18">
        <f t="shared" si="55"/>
        <v>0</v>
      </c>
      <c r="M442" s="18">
        <f t="shared" si="55"/>
        <v>0</v>
      </c>
      <c r="N442" s="18">
        <f t="shared" si="55"/>
        <v>0</v>
      </c>
      <c r="O442" s="18">
        <f t="shared" si="55"/>
        <v>0</v>
      </c>
      <c r="P442" s="18">
        <f t="shared" si="55"/>
        <v>0</v>
      </c>
      <c r="Q442" s="18">
        <f t="shared" si="55"/>
        <v>0</v>
      </c>
      <c r="R442" s="18">
        <f t="shared" si="55"/>
        <v>0</v>
      </c>
      <c r="S442" s="18">
        <f t="shared" si="55"/>
        <v>0</v>
      </c>
      <c r="T442" s="18">
        <f t="shared" si="55"/>
        <v>0</v>
      </c>
      <c r="U442" s="18">
        <f t="shared" si="55"/>
        <v>0</v>
      </c>
      <c r="V442" s="18">
        <f t="shared" si="55"/>
        <v>0</v>
      </c>
      <c r="W442" s="18">
        <f t="shared" si="55"/>
        <v>0</v>
      </c>
      <c r="X442" s="18">
        <f t="shared" si="55"/>
        <v>2200</v>
      </c>
    </row>
    <row r="443" spans="1:24" s="25" customFormat="1" ht="31.5" customHeight="1" outlineLevel="5">
      <c r="A443" s="80" t="s">
        <v>48</v>
      </c>
      <c r="B443" s="78" t="s">
        <v>75</v>
      </c>
      <c r="C443" s="78" t="s">
        <v>324</v>
      </c>
      <c r="D443" s="78" t="s">
        <v>5</v>
      </c>
      <c r="E443" s="78"/>
      <c r="F443" s="79">
        <f>F444</f>
        <v>2200</v>
      </c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X443" s="79">
        <f>X444</f>
        <v>2200</v>
      </c>
    </row>
    <row r="444" spans="1:24" s="25" customFormat="1" ht="31.5" customHeight="1" outlineLevel="5">
      <c r="A444" s="21" t="s">
        <v>130</v>
      </c>
      <c r="B444" s="12" t="s">
        <v>75</v>
      </c>
      <c r="C444" s="12" t="s">
        <v>243</v>
      </c>
      <c r="D444" s="12" t="s">
        <v>5</v>
      </c>
      <c r="E444" s="12"/>
      <c r="F444" s="13">
        <f>F445</f>
        <v>2200</v>
      </c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X444" s="13">
        <f>X445</f>
        <v>2200</v>
      </c>
    </row>
    <row r="445" spans="1:24" s="25" customFormat="1" ht="31.5" outlineLevel="5">
      <c r="A445" s="21" t="s">
        <v>132</v>
      </c>
      <c r="B445" s="9" t="s">
        <v>75</v>
      </c>
      <c r="C445" s="9" t="s">
        <v>244</v>
      </c>
      <c r="D445" s="9" t="s">
        <v>5</v>
      </c>
      <c r="E445" s="9"/>
      <c r="F445" s="10">
        <f>F446</f>
        <v>2200</v>
      </c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X445" s="10">
        <f>X446</f>
        <v>2200</v>
      </c>
    </row>
    <row r="446" spans="1:24" s="25" customFormat="1" ht="31.5" outlineLevel="5">
      <c r="A446" s="64" t="s">
        <v>177</v>
      </c>
      <c r="B446" s="19" t="s">
        <v>75</v>
      </c>
      <c r="C446" s="19" t="s">
        <v>325</v>
      </c>
      <c r="D446" s="19" t="s">
        <v>5</v>
      </c>
      <c r="E446" s="19"/>
      <c r="F446" s="20">
        <f>F447</f>
        <v>2200</v>
      </c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X446" s="20">
        <f>X447</f>
        <v>2200</v>
      </c>
    </row>
    <row r="447" spans="1:24" s="25" customFormat="1" ht="15.75" outlineLevel="5">
      <c r="A447" s="5" t="s">
        <v>115</v>
      </c>
      <c r="B447" s="6" t="s">
        <v>75</v>
      </c>
      <c r="C447" s="6" t="s">
        <v>325</v>
      </c>
      <c r="D447" s="6" t="s">
        <v>116</v>
      </c>
      <c r="E447" s="6"/>
      <c r="F447" s="7">
        <f>F448</f>
        <v>2200</v>
      </c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X447" s="7">
        <f>X448</f>
        <v>2200</v>
      </c>
    </row>
    <row r="448" spans="1:24" s="25" customFormat="1" ht="47.25" outlineLevel="5">
      <c r="A448" s="56" t="s">
        <v>191</v>
      </c>
      <c r="B448" s="48" t="s">
        <v>75</v>
      </c>
      <c r="C448" s="48" t="s">
        <v>325</v>
      </c>
      <c r="D448" s="48" t="s">
        <v>83</v>
      </c>
      <c r="E448" s="48"/>
      <c r="F448" s="49">
        <v>2200</v>
      </c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X448" s="49">
        <v>2200</v>
      </c>
    </row>
    <row r="449" spans="1:24" s="25" customFormat="1" ht="31.5" outlineLevel="5">
      <c r="A449" s="16" t="s">
        <v>68</v>
      </c>
      <c r="B449" s="17" t="s">
        <v>69</v>
      </c>
      <c r="C449" s="17" t="s">
        <v>324</v>
      </c>
      <c r="D449" s="17" t="s">
        <v>5</v>
      </c>
      <c r="E449" s="17"/>
      <c r="F449" s="18">
        <f>F450</f>
        <v>100</v>
      </c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X449" s="18">
        <f>X450</f>
        <v>100</v>
      </c>
    </row>
    <row r="450" spans="1:24" s="25" customFormat="1" ht="15.75" outlineLevel="5">
      <c r="A450" s="8" t="s">
        <v>30</v>
      </c>
      <c r="B450" s="9" t="s">
        <v>70</v>
      </c>
      <c r="C450" s="9" t="s">
        <v>324</v>
      </c>
      <c r="D450" s="9" t="s">
        <v>5</v>
      </c>
      <c r="E450" s="9"/>
      <c r="F450" s="10">
        <f>F451</f>
        <v>100</v>
      </c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X450" s="10">
        <f>X451</f>
        <v>100</v>
      </c>
    </row>
    <row r="451" spans="1:24" s="25" customFormat="1" ht="31.5" outlineLevel="5">
      <c r="A451" s="21" t="s">
        <v>130</v>
      </c>
      <c r="B451" s="9" t="s">
        <v>70</v>
      </c>
      <c r="C451" s="9" t="s">
        <v>243</v>
      </c>
      <c r="D451" s="9" t="s">
        <v>5</v>
      </c>
      <c r="E451" s="9"/>
      <c r="F451" s="10">
        <f>F452</f>
        <v>100</v>
      </c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X451" s="10">
        <f>X452</f>
        <v>100</v>
      </c>
    </row>
    <row r="452" spans="1:24" s="25" customFormat="1" ht="31.5" outlineLevel="5">
      <c r="A452" s="21" t="s">
        <v>132</v>
      </c>
      <c r="B452" s="12" t="s">
        <v>70</v>
      </c>
      <c r="C452" s="12" t="s">
        <v>244</v>
      </c>
      <c r="D452" s="12" t="s">
        <v>5</v>
      </c>
      <c r="E452" s="12"/>
      <c r="F452" s="13">
        <f>F453</f>
        <v>100</v>
      </c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X452" s="13">
        <f>X453</f>
        <v>100</v>
      </c>
    </row>
    <row r="453" spans="1:24" s="25" customFormat="1" ht="31.5" outlineLevel="5">
      <c r="A453" s="50" t="s">
        <v>178</v>
      </c>
      <c r="B453" s="19" t="s">
        <v>70</v>
      </c>
      <c r="C453" s="19" t="s">
        <v>326</v>
      </c>
      <c r="D453" s="19" t="s">
        <v>5</v>
      </c>
      <c r="E453" s="19"/>
      <c r="F453" s="20">
        <f>F454</f>
        <v>100</v>
      </c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X453" s="20">
        <f>X454</f>
        <v>100</v>
      </c>
    </row>
    <row r="454" spans="1:24" s="25" customFormat="1" ht="15.75" outlineLevel="5">
      <c r="A454" s="5" t="s">
        <v>125</v>
      </c>
      <c r="B454" s="6" t="s">
        <v>70</v>
      </c>
      <c r="C454" s="6" t="s">
        <v>326</v>
      </c>
      <c r="D454" s="6" t="s">
        <v>209</v>
      </c>
      <c r="E454" s="6"/>
      <c r="F454" s="7">
        <v>100</v>
      </c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X454" s="7">
        <v>100</v>
      </c>
    </row>
    <row r="455" spans="1:24" s="25" customFormat="1" ht="48" customHeight="1" outlineLevel="5">
      <c r="A455" s="16" t="s">
        <v>78</v>
      </c>
      <c r="B455" s="17" t="s">
        <v>77</v>
      </c>
      <c r="C455" s="17" t="s">
        <v>324</v>
      </c>
      <c r="D455" s="17" t="s">
        <v>5</v>
      </c>
      <c r="E455" s="17"/>
      <c r="F455" s="81">
        <f aca="true" t="shared" si="56" ref="F455:F463">F456</f>
        <v>21892</v>
      </c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X455" s="81">
        <f aca="true" t="shared" si="57" ref="X455:X463">X456</f>
        <v>17900</v>
      </c>
    </row>
    <row r="456" spans="1:24" s="25" customFormat="1" ht="47.25" outlineLevel="5">
      <c r="A456" s="21" t="s">
        <v>80</v>
      </c>
      <c r="B456" s="9" t="s">
        <v>79</v>
      </c>
      <c r="C456" s="9" t="s">
        <v>324</v>
      </c>
      <c r="D456" s="9" t="s">
        <v>5</v>
      </c>
      <c r="E456" s="9"/>
      <c r="F456" s="82">
        <f t="shared" si="56"/>
        <v>21892</v>
      </c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X456" s="82">
        <f t="shared" si="57"/>
        <v>17900</v>
      </c>
    </row>
    <row r="457" spans="1:24" s="25" customFormat="1" ht="31.5" outlineLevel="5">
      <c r="A457" s="21" t="s">
        <v>130</v>
      </c>
      <c r="B457" s="9" t="s">
        <v>79</v>
      </c>
      <c r="C457" s="9" t="s">
        <v>243</v>
      </c>
      <c r="D457" s="9" t="s">
        <v>5</v>
      </c>
      <c r="E457" s="9"/>
      <c r="F457" s="82">
        <f t="shared" si="56"/>
        <v>21892</v>
      </c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X457" s="82">
        <f t="shared" si="57"/>
        <v>17900</v>
      </c>
    </row>
    <row r="458" spans="1:24" s="25" customFormat="1" ht="31.5" outlineLevel="5">
      <c r="A458" s="21" t="s">
        <v>132</v>
      </c>
      <c r="B458" s="12" t="s">
        <v>79</v>
      </c>
      <c r="C458" s="12" t="s">
        <v>244</v>
      </c>
      <c r="D458" s="12" t="s">
        <v>5</v>
      </c>
      <c r="E458" s="12"/>
      <c r="F458" s="87">
        <f>F459+F462</f>
        <v>21892</v>
      </c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X458" s="87">
        <f>X459+X462</f>
        <v>17900</v>
      </c>
    </row>
    <row r="459" spans="1:24" s="25" customFormat="1" ht="47.25" outlineLevel="5">
      <c r="A459" s="5" t="s">
        <v>179</v>
      </c>
      <c r="B459" s="6" t="s">
        <v>79</v>
      </c>
      <c r="C459" s="6" t="s">
        <v>327</v>
      </c>
      <c r="D459" s="6" t="s">
        <v>5</v>
      </c>
      <c r="E459" s="6"/>
      <c r="F459" s="84">
        <f t="shared" si="56"/>
        <v>4078.371</v>
      </c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X459" s="84">
        <f t="shared" si="57"/>
        <v>86.371</v>
      </c>
    </row>
    <row r="460" spans="1:24" s="25" customFormat="1" ht="15.75" outlineLevel="5">
      <c r="A460" s="5" t="s">
        <v>128</v>
      </c>
      <c r="B460" s="6" t="s">
        <v>79</v>
      </c>
      <c r="C460" s="6" t="s">
        <v>327</v>
      </c>
      <c r="D460" s="6" t="s">
        <v>129</v>
      </c>
      <c r="E460" s="6"/>
      <c r="F460" s="84">
        <f t="shared" si="56"/>
        <v>4078.371</v>
      </c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X460" s="84">
        <f t="shared" si="57"/>
        <v>86.371</v>
      </c>
    </row>
    <row r="461" spans="1:24" s="25" customFormat="1" ht="15.75" outlineLevel="5">
      <c r="A461" s="47" t="s">
        <v>126</v>
      </c>
      <c r="B461" s="48" t="s">
        <v>79</v>
      </c>
      <c r="C461" s="48" t="s">
        <v>327</v>
      </c>
      <c r="D461" s="48" t="s">
        <v>127</v>
      </c>
      <c r="E461" s="48"/>
      <c r="F461" s="85">
        <v>4078.371</v>
      </c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X461" s="85">
        <v>86.371</v>
      </c>
    </row>
    <row r="462" spans="1:24" s="25" customFormat="1" ht="47.25" outlineLevel="5">
      <c r="A462" s="5" t="s">
        <v>389</v>
      </c>
      <c r="B462" s="6" t="s">
        <v>79</v>
      </c>
      <c r="C462" s="6" t="s">
        <v>383</v>
      </c>
      <c r="D462" s="6" t="s">
        <v>5</v>
      </c>
      <c r="E462" s="6"/>
      <c r="F462" s="84">
        <f t="shared" si="56"/>
        <v>17813.629</v>
      </c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X462" s="84">
        <f t="shared" si="57"/>
        <v>17813.629</v>
      </c>
    </row>
    <row r="463" spans="1:24" s="25" customFormat="1" ht="15.75" outlineLevel="5">
      <c r="A463" s="5" t="s">
        <v>128</v>
      </c>
      <c r="B463" s="6" t="s">
        <v>79</v>
      </c>
      <c r="C463" s="6" t="s">
        <v>383</v>
      </c>
      <c r="D463" s="6" t="s">
        <v>129</v>
      </c>
      <c r="E463" s="6"/>
      <c r="F463" s="84">
        <f t="shared" si="56"/>
        <v>17813.629</v>
      </c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X463" s="84">
        <f t="shared" si="57"/>
        <v>17813.629</v>
      </c>
    </row>
    <row r="464" spans="1:24" s="25" customFormat="1" ht="15.75" outlineLevel="5">
      <c r="A464" s="47" t="s">
        <v>126</v>
      </c>
      <c r="B464" s="48" t="s">
        <v>79</v>
      </c>
      <c r="C464" s="48" t="s">
        <v>383</v>
      </c>
      <c r="D464" s="48" t="s">
        <v>127</v>
      </c>
      <c r="E464" s="48"/>
      <c r="F464" s="85">
        <v>17813.629</v>
      </c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X464" s="85">
        <v>17813.629</v>
      </c>
    </row>
    <row r="465" spans="1:24" ht="18.75">
      <c r="A465" s="108" t="s">
        <v>24</v>
      </c>
      <c r="B465" s="108"/>
      <c r="C465" s="108"/>
      <c r="D465" s="108"/>
      <c r="E465" s="108"/>
      <c r="F465" s="110">
        <f>F10+F176+F183+F228+F265+F378+F170+F407+F435+F442+F449+F455</f>
        <v>723700.4074699999</v>
      </c>
      <c r="G465" s="11" t="e">
        <f>#REF!+G407+#REF!+G378+G265+G228+G183+G176+G10</f>
        <v>#REF!</v>
      </c>
      <c r="H465" s="11" t="e">
        <f>#REF!+H407+#REF!+H378+H265+H228+H183+H176+H10</f>
        <v>#REF!</v>
      </c>
      <c r="I465" s="11" t="e">
        <f>#REF!+I407+#REF!+I378+I265+I228+I183+I176+I10</f>
        <v>#REF!</v>
      </c>
      <c r="J465" s="11" t="e">
        <f>#REF!+J407+#REF!+J378+J265+J228+J183+J176+J10</f>
        <v>#REF!</v>
      </c>
      <c r="K465" s="11" t="e">
        <f>#REF!+K407+#REF!+K378+K265+K228+K183+K176+K10</f>
        <v>#REF!</v>
      </c>
      <c r="L465" s="11" t="e">
        <f>#REF!+L407+#REF!+L378+L265+L228+L183+L176+L10</f>
        <v>#REF!</v>
      </c>
      <c r="M465" s="11" t="e">
        <f>#REF!+M407+#REF!+M378+M265+M228+M183+M176+M10</f>
        <v>#REF!</v>
      </c>
      <c r="N465" s="11" t="e">
        <f>#REF!+N407+#REF!+N378+N265+N228+N183+N176+N10</f>
        <v>#REF!</v>
      </c>
      <c r="O465" s="11" t="e">
        <f>#REF!+O407+#REF!+O378+O265+O228+O183+O176+O10</f>
        <v>#REF!</v>
      </c>
      <c r="P465" s="11" t="e">
        <f>#REF!+P407+#REF!+P378+P265+P228+P183+P176+P10</f>
        <v>#REF!</v>
      </c>
      <c r="Q465" s="11" t="e">
        <f>#REF!+Q407+#REF!+Q378+Q265+Q228+Q183+Q176+Q10</f>
        <v>#REF!</v>
      </c>
      <c r="R465" s="11" t="e">
        <f>#REF!+R407+#REF!+R378+R265+R228+R183+R176+R10</f>
        <v>#REF!</v>
      </c>
      <c r="S465" s="11" t="e">
        <f>#REF!+S407+#REF!+S378+S265+S228+S183+S176+S10</f>
        <v>#REF!</v>
      </c>
      <c r="T465" s="11" t="e">
        <f>#REF!+T407+#REF!+T378+T265+T228+T183+T176+T10</f>
        <v>#REF!</v>
      </c>
      <c r="U465" s="11" t="e">
        <f>#REF!+U407+#REF!+U378+U265+U228+U183+U176+U10</f>
        <v>#REF!</v>
      </c>
      <c r="V465" s="11" t="e">
        <f>#REF!+V407+#REF!+V378+V265+V228+V183+V176+V10</f>
        <v>#REF!</v>
      </c>
      <c r="X465" s="110">
        <f>X10+X176+X183+X228+X265+X378+X170+X407+X435+X442+X449+X455</f>
        <v>728037.40747</v>
      </c>
    </row>
    <row r="466" spans="1:22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3"/>
      <c r="V467" s="3"/>
    </row>
  </sheetData>
  <sheetProtection/>
  <autoFilter ref="A9:F465"/>
  <mergeCells count="8">
    <mergeCell ref="B2:W2"/>
    <mergeCell ref="B3:W3"/>
    <mergeCell ref="C4:V4"/>
    <mergeCell ref="A7:X7"/>
    <mergeCell ref="A6:V6"/>
    <mergeCell ref="A467:T467"/>
    <mergeCell ref="A465:E465"/>
    <mergeCell ref="A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2017-08-24T21:13:57Z</cp:lastPrinted>
  <dcterms:created xsi:type="dcterms:W3CDTF">2008-11-11T04:53:42Z</dcterms:created>
  <dcterms:modified xsi:type="dcterms:W3CDTF">2018-10-17T07:28:55Z</dcterms:modified>
  <cp:category/>
  <cp:version/>
  <cp:contentType/>
  <cp:contentStatus/>
</cp:coreProperties>
</file>